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autoCompressPictures="0"/>
  <mc:AlternateContent xmlns:mc="http://schemas.openxmlformats.org/markup-compatibility/2006">
    <mc:Choice Requires="x15">
      <x15ac:absPath xmlns:x15ac="http://schemas.microsoft.com/office/spreadsheetml/2010/11/ac" url="H:\Conflict Minerals\"/>
    </mc:Choice>
  </mc:AlternateContent>
  <xr:revisionPtr revIDLastSave="0" documentId="14_{5E75D10F-AB98-4BD8-AA3E-753351ED22D3}"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10" yWindow="-110" windowWidth="19420" windowHeight="104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c r="AB5" i="5"/>
  <c r="G61" i="6"/>
  <c r="B16" i="6"/>
  <c r="F24" i="6"/>
  <c r="F61" i="6"/>
  <c r="H61" i="6"/>
  <c r="C4" i="5"/>
  <c r="F64" i="6" s="1"/>
  <c r="D4" i="5"/>
  <c r="E4" i="5"/>
  <c r="E6" i="5"/>
  <c r="E7" i="5"/>
  <c r="E8" i="5"/>
  <c r="E9" i="5"/>
  <c r="E10" i="5"/>
  <c r="E11" i="5"/>
  <c r="E12" i="5"/>
  <c r="E13" i="5"/>
  <c r="X13" i="5" s="1"/>
  <c r="E14" i="5"/>
  <c r="E15" i="5"/>
  <c r="E16" i="5"/>
  <c r="E17" i="5"/>
  <c r="E18" i="5"/>
  <c r="E19" i="5"/>
  <c r="E20" i="5"/>
  <c r="E21" i="5"/>
  <c r="X21" i="5" s="1"/>
  <c r="E22" i="5"/>
  <c r="E23" i="5"/>
  <c r="E24" i="5"/>
  <c r="E25" i="5"/>
  <c r="E26" i="5"/>
  <c r="E27" i="5"/>
  <c r="E28" i="5"/>
  <c r="E29" i="5"/>
  <c r="X29" i="5" s="1"/>
  <c r="E30" i="5"/>
  <c r="E31" i="5"/>
  <c r="E32" i="5"/>
  <c r="E33" i="5"/>
  <c r="E34" i="5"/>
  <c r="E35" i="5"/>
  <c r="E36" i="5"/>
  <c r="E37" i="5"/>
  <c r="X37" i="5" s="1"/>
  <c r="E38" i="5"/>
  <c r="E39" i="5"/>
  <c r="E40" i="5"/>
  <c r="E41" i="5"/>
  <c r="E42" i="5"/>
  <c r="E43" i="5"/>
  <c r="E44" i="5"/>
  <c r="E45" i="5"/>
  <c r="X45" i="5" s="1"/>
  <c r="E46" i="5"/>
  <c r="E47" i="5"/>
  <c r="E48" i="5"/>
  <c r="E49" i="5"/>
  <c r="E50" i="5"/>
  <c r="E51" i="5"/>
  <c r="E52" i="5"/>
  <c r="E53" i="5"/>
  <c r="X53" i="5" s="1"/>
  <c r="E54" i="5"/>
  <c r="E55" i="5"/>
  <c r="E56" i="5"/>
  <c r="E57" i="5"/>
  <c r="E58" i="5"/>
  <c r="E59" i="5"/>
  <c r="E60" i="5"/>
  <c r="E61" i="5"/>
  <c r="X61" i="5" s="1"/>
  <c r="E62" i="5"/>
  <c r="E63" i="5"/>
  <c r="E64" i="5"/>
  <c r="E65" i="5"/>
  <c r="E66" i="5"/>
  <c r="E67" i="5"/>
  <c r="E68" i="5"/>
  <c r="E69" i="5"/>
  <c r="X69" i="5" s="1"/>
  <c r="E70" i="5"/>
  <c r="E71" i="5"/>
  <c r="E72" i="5"/>
  <c r="E73" i="5"/>
  <c r="E74" i="5"/>
  <c r="E75" i="5"/>
  <c r="E76" i="5"/>
  <c r="E77" i="5"/>
  <c r="X77" i="5" s="1"/>
  <c r="E78" i="5"/>
  <c r="E79" i="5"/>
  <c r="E80" i="5"/>
  <c r="E81" i="5"/>
  <c r="E82" i="5"/>
  <c r="E83" i="5"/>
  <c r="E84" i="5"/>
  <c r="E85" i="5"/>
  <c r="X85" i="5" s="1"/>
  <c r="E86" i="5"/>
  <c r="E87" i="5"/>
  <c r="E88" i="5"/>
  <c r="E89" i="5"/>
  <c r="E90" i="5"/>
  <c r="E91" i="5"/>
  <c r="E92" i="5"/>
  <c r="E93" i="5"/>
  <c r="X93" i="5" s="1"/>
  <c r="E94" i="5"/>
  <c r="E95" i="5"/>
  <c r="E96" i="5"/>
  <c r="E97" i="5"/>
  <c r="E98" i="5"/>
  <c r="E99" i="5"/>
  <c r="E100" i="5"/>
  <c r="E101" i="5"/>
  <c r="X101" i="5" s="1"/>
  <c r="E102" i="5"/>
  <c r="E103" i="5"/>
  <c r="E104" i="5"/>
  <c r="E105" i="5"/>
  <c r="E106" i="5"/>
  <c r="E107" i="5"/>
  <c r="E108" i="5"/>
  <c r="E109" i="5"/>
  <c r="X109" i="5" s="1"/>
  <c r="E110" i="5"/>
  <c r="E111" i="5"/>
  <c r="E112" i="5"/>
  <c r="E113" i="5"/>
  <c r="E114" i="5"/>
  <c r="E115" i="5"/>
  <c r="E116" i="5"/>
  <c r="E117" i="5"/>
  <c r="X117" i="5" s="1"/>
  <c r="E118" i="5"/>
  <c r="E119" i="5"/>
  <c r="E120" i="5"/>
  <c r="E121" i="5"/>
  <c r="E122" i="5"/>
  <c r="E123" i="5"/>
  <c r="E124" i="5"/>
  <c r="E125" i="5"/>
  <c r="X125" i="5" s="1"/>
  <c r="E126" i="5"/>
  <c r="E127" i="5"/>
  <c r="E128" i="5"/>
  <c r="E129" i="5"/>
  <c r="E130" i="5"/>
  <c r="E131" i="5"/>
  <c r="E132" i="5"/>
  <c r="E133" i="5"/>
  <c r="X133" i="5" s="1"/>
  <c r="E134" i="5"/>
  <c r="E135" i="5"/>
  <c r="E136" i="5"/>
  <c r="E137" i="5"/>
  <c r="E138" i="5"/>
  <c r="E139" i="5"/>
  <c r="E140" i="5"/>
  <c r="E141" i="5"/>
  <c r="X141" i="5" s="1"/>
  <c r="E142" i="5"/>
  <c r="E143" i="5"/>
  <c r="E144" i="5"/>
  <c r="E145" i="5"/>
  <c r="E146" i="5"/>
  <c r="E147" i="5"/>
  <c r="E148" i="5"/>
  <c r="E149" i="5"/>
  <c r="X149" i="5" s="1"/>
  <c r="E150" i="5"/>
  <c r="E151" i="5"/>
  <c r="E152" i="5"/>
  <c r="E153" i="5"/>
  <c r="E154" i="5"/>
  <c r="E155" i="5"/>
  <c r="E156" i="5"/>
  <c r="E157" i="5"/>
  <c r="X157" i="5" s="1"/>
  <c r="E158" i="5"/>
  <c r="E159" i="5"/>
  <c r="E160" i="5"/>
  <c r="E161" i="5"/>
  <c r="E162" i="5"/>
  <c r="E163" i="5"/>
  <c r="E164" i="5"/>
  <c r="E165" i="5"/>
  <c r="X165" i="5" s="1"/>
  <c r="E166" i="5"/>
  <c r="E167" i="5"/>
  <c r="E168" i="5"/>
  <c r="E169" i="5"/>
  <c r="E170" i="5"/>
  <c r="E171" i="5"/>
  <c r="E172" i="5"/>
  <c r="E173" i="5"/>
  <c r="X173" i="5" s="1"/>
  <c r="E174" i="5"/>
  <c r="E175" i="5"/>
  <c r="E176" i="5"/>
  <c r="E177" i="5"/>
  <c r="E178" i="5"/>
  <c r="E179" i="5"/>
  <c r="E180" i="5"/>
  <c r="E181" i="5"/>
  <c r="X181" i="5" s="1"/>
  <c r="E182" i="5"/>
  <c r="E183" i="5"/>
  <c r="E184" i="5"/>
  <c r="E185" i="5"/>
  <c r="E186" i="5"/>
  <c r="E187" i="5"/>
  <c r="E188" i="5"/>
  <c r="E189" i="5"/>
  <c r="X189" i="5" s="1"/>
  <c r="E190" i="5"/>
  <c r="E191" i="5"/>
  <c r="E192" i="5"/>
  <c r="E193" i="5"/>
  <c r="E194" i="5"/>
  <c r="E195" i="5"/>
  <c r="E196" i="5"/>
  <c r="E197" i="5"/>
  <c r="X197" i="5" s="1"/>
  <c r="E198" i="5"/>
  <c r="E199" i="5"/>
  <c r="E200" i="5"/>
  <c r="E201" i="5"/>
  <c r="E202" i="5"/>
  <c r="E203" i="5"/>
  <c r="E204" i="5"/>
  <c r="E205" i="5"/>
  <c r="X205" i="5" s="1"/>
  <c r="E206" i="5"/>
  <c r="E207" i="5"/>
  <c r="E208" i="5"/>
  <c r="E209" i="5"/>
  <c r="E210" i="5"/>
  <c r="E211" i="5"/>
  <c r="E212" i="5"/>
  <c r="E213" i="5"/>
  <c r="X213" i="5" s="1"/>
  <c r="E214" i="5"/>
  <c r="E215" i="5"/>
  <c r="E216" i="5"/>
  <c r="E217" i="5"/>
  <c r="E218" i="5"/>
  <c r="E219" i="5"/>
  <c r="E220" i="5"/>
  <c r="E221" i="5"/>
  <c r="X221" i="5" s="1"/>
  <c r="E222" i="5"/>
  <c r="E223" i="5"/>
  <c r="E224" i="5"/>
  <c r="E225" i="5"/>
  <c r="E226" i="5"/>
  <c r="E227" i="5"/>
  <c r="E228" i="5"/>
  <c r="E229" i="5"/>
  <c r="X229" i="5" s="1"/>
  <c r="E230" i="5"/>
  <c r="E231" i="5"/>
  <c r="E232" i="5"/>
  <c r="E233" i="5"/>
  <c r="E234" i="5"/>
  <c r="E235" i="5"/>
  <c r="E236" i="5"/>
  <c r="E237" i="5"/>
  <c r="X237" i="5" s="1"/>
  <c r="E238" i="5"/>
  <c r="E239" i="5"/>
  <c r="E240" i="5"/>
  <c r="E241" i="5"/>
  <c r="E242" i="5"/>
  <c r="E243" i="5"/>
  <c r="E244" i="5"/>
  <c r="E245" i="5"/>
  <c r="X245" i="5" s="1"/>
  <c r="E246" i="5"/>
  <c r="E247" i="5"/>
  <c r="E248" i="5"/>
  <c r="E249" i="5"/>
  <c r="E250" i="5"/>
  <c r="E251" i="5"/>
  <c r="E252" i="5"/>
  <c r="E253" i="5"/>
  <c r="X253" i="5" s="1"/>
  <c r="E254" i="5"/>
  <c r="E255" i="5"/>
  <c r="E256" i="5"/>
  <c r="E257" i="5"/>
  <c r="E258" i="5"/>
  <c r="E259" i="5"/>
  <c r="E260" i="5"/>
  <c r="E261" i="5"/>
  <c r="X261" i="5" s="1"/>
  <c r="E262" i="5"/>
  <c r="E263" i="5"/>
  <c r="E264" i="5"/>
  <c r="E265" i="5"/>
  <c r="E266" i="5"/>
  <c r="E267" i="5"/>
  <c r="E268" i="5"/>
  <c r="E269" i="5"/>
  <c r="X269" i="5" s="1"/>
  <c r="E270" i="5"/>
  <c r="E271" i="5"/>
  <c r="E272" i="5"/>
  <c r="E273" i="5"/>
  <c r="E274" i="5"/>
  <c r="E275" i="5"/>
  <c r="E276" i="5"/>
  <c r="E277" i="5"/>
  <c r="X277" i="5" s="1"/>
  <c r="E278" i="5"/>
  <c r="E279" i="5"/>
  <c r="E280" i="5"/>
  <c r="E281" i="5"/>
  <c r="E282" i="5"/>
  <c r="E283" i="5"/>
  <c r="E284" i="5"/>
  <c r="E285" i="5"/>
  <c r="X285" i="5" s="1"/>
  <c r="E286" i="5"/>
  <c r="E287" i="5"/>
  <c r="E288" i="5"/>
  <c r="E289" i="5"/>
  <c r="E290" i="5"/>
  <c r="E291" i="5"/>
  <c r="E292" i="5"/>
  <c r="E293" i="5"/>
  <c r="X293" i="5" s="1"/>
  <c r="E294" i="5"/>
  <c r="E295" i="5"/>
  <c r="E296" i="5"/>
  <c r="E297" i="5"/>
  <c r="E298" i="5"/>
  <c r="E299" i="5"/>
  <c r="E300" i="5"/>
  <c r="E301" i="5"/>
  <c r="X301" i="5" s="1"/>
  <c r="E302" i="5"/>
  <c r="E303" i="5"/>
  <c r="E304" i="5"/>
  <c r="E305" i="5"/>
  <c r="E306" i="5"/>
  <c r="E307" i="5"/>
  <c r="E308" i="5"/>
  <c r="E309" i="5"/>
  <c r="X309" i="5" s="1"/>
  <c r="E310" i="5"/>
  <c r="E311" i="5"/>
  <c r="E312" i="5"/>
  <c r="E313" i="5"/>
  <c r="E314" i="5"/>
  <c r="E315" i="5"/>
  <c r="E316" i="5"/>
  <c r="E317" i="5"/>
  <c r="X317" i="5" s="1"/>
  <c r="E318" i="5"/>
  <c r="E319" i="5"/>
  <c r="E320" i="5"/>
  <c r="E321" i="5"/>
  <c r="E322" i="5"/>
  <c r="E323" i="5"/>
  <c r="E324" i="5"/>
  <c r="E325" i="5"/>
  <c r="X325" i="5" s="1"/>
  <c r="E326" i="5"/>
  <c r="E327" i="5"/>
  <c r="E328" i="5"/>
  <c r="E329" i="5"/>
  <c r="E330" i="5"/>
  <c r="E331" i="5"/>
  <c r="E332" i="5"/>
  <c r="E333" i="5"/>
  <c r="X333" i="5" s="1"/>
  <c r="E334" i="5"/>
  <c r="E335" i="5"/>
  <c r="E336" i="5"/>
  <c r="E337" i="5"/>
  <c r="E338" i="5"/>
  <c r="E339" i="5"/>
  <c r="E340" i="5"/>
  <c r="E341" i="5"/>
  <c r="X341" i="5" s="1"/>
  <c r="E342" i="5"/>
  <c r="E343" i="5"/>
  <c r="E344" i="5"/>
  <c r="E345" i="5"/>
  <c r="E346" i="5"/>
  <c r="E347" i="5"/>
  <c r="E348" i="5"/>
  <c r="E349" i="5"/>
  <c r="X349" i="5" s="1"/>
  <c r="E350" i="5"/>
  <c r="E351" i="5"/>
  <c r="E352" i="5"/>
  <c r="E353" i="5"/>
  <c r="E354" i="5"/>
  <c r="E355" i="5"/>
  <c r="E356" i="5"/>
  <c r="E357" i="5"/>
  <c r="X357" i="5" s="1"/>
  <c r="E358" i="5"/>
  <c r="E359" i="5"/>
  <c r="E360" i="5"/>
  <c r="E361" i="5"/>
  <c r="E362" i="5"/>
  <c r="E363" i="5"/>
  <c r="E364" i="5"/>
  <c r="E365" i="5"/>
  <c r="X365" i="5" s="1"/>
  <c r="E366" i="5"/>
  <c r="E367" i="5"/>
  <c r="E368" i="5"/>
  <c r="E369" i="5"/>
  <c r="E370" i="5"/>
  <c r="E371" i="5"/>
  <c r="E372" i="5"/>
  <c r="E373" i="5"/>
  <c r="X373" i="5" s="1"/>
  <c r="E374" i="5"/>
  <c r="E375" i="5"/>
  <c r="E376" i="5"/>
  <c r="E377" i="5"/>
  <c r="E378" i="5"/>
  <c r="E379" i="5"/>
  <c r="E380" i="5"/>
  <c r="E381" i="5"/>
  <c r="X381" i="5" s="1"/>
  <c r="E382" i="5"/>
  <c r="E383" i="5"/>
  <c r="E384" i="5"/>
  <c r="E385" i="5"/>
  <c r="E386" i="5"/>
  <c r="E387" i="5"/>
  <c r="E388" i="5"/>
  <c r="E389" i="5"/>
  <c r="X389" i="5" s="1"/>
  <c r="E390" i="5"/>
  <c r="E391" i="5"/>
  <c r="E392" i="5"/>
  <c r="E393" i="5"/>
  <c r="E394" i="5"/>
  <c r="E395" i="5"/>
  <c r="E396" i="5"/>
  <c r="E397" i="5"/>
  <c r="X397" i="5" s="1"/>
  <c r="E398" i="5"/>
  <c r="E399" i="5"/>
  <c r="E400" i="5"/>
  <c r="E401" i="5"/>
  <c r="E402" i="5"/>
  <c r="E403" i="5"/>
  <c r="E404" i="5"/>
  <c r="E405" i="5"/>
  <c r="X405" i="5" s="1"/>
  <c r="E406" i="5"/>
  <c r="E407" i="5"/>
  <c r="E408" i="5"/>
  <c r="E409" i="5"/>
  <c r="E410" i="5"/>
  <c r="E411" i="5"/>
  <c r="E412" i="5"/>
  <c r="E413" i="5"/>
  <c r="X413" i="5" s="1"/>
  <c r="E414" i="5"/>
  <c r="E415" i="5"/>
  <c r="E416" i="5"/>
  <c r="E417" i="5"/>
  <c r="E418" i="5"/>
  <c r="E419" i="5"/>
  <c r="E420" i="5"/>
  <c r="E421" i="5"/>
  <c r="X421" i="5" s="1"/>
  <c r="E422" i="5"/>
  <c r="E423" i="5"/>
  <c r="E424" i="5"/>
  <c r="E425" i="5"/>
  <c r="E426" i="5"/>
  <c r="E427" i="5"/>
  <c r="E428" i="5"/>
  <c r="E429" i="5"/>
  <c r="X429" i="5" s="1"/>
  <c r="E430" i="5"/>
  <c r="E431" i="5"/>
  <c r="E432" i="5"/>
  <c r="E433" i="5"/>
  <c r="E434" i="5"/>
  <c r="E435" i="5"/>
  <c r="E436" i="5"/>
  <c r="E437" i="5"/>
  <c r="X437" i="5" s="1"/>
  <c r="E438" i="5"/>
  <c r="E439" i="5"/>
  <c r="E440" i="5"/>
  <c r="E441" i="5"/>
  <c r="E442" i="5"/>
  <c r="E443" i="5"/>
  <c r="E444" i="5"/>
  <c r="E445" i="5"/>
  <c r="X445" i="5" s="1"/>
  <c r="E446" i="5"/>
  <c r="E447" i="5"/>
  <c r="E448" i="5"/>
  <c r="E449" i="5"/>
  <c r="E450" i="5"/>
  <c r="E451" i="5"/>
  <c r="E452" i="5"/>
  <c r="E453" i="5"/>
  <c r="X453" i="5" s="1"/>
  <c r="E454" i="5"/>
  <c r="E455" i="5"/>
  <c r="E456" i="5"/>
  <c r="E457" i="5"/>
  <c r="E458" i="5"/>
  <c r="E459" i="5"/>
  <c r="E460" i="5"/>
  <c r="E461" i="5"/>
  <c r="X461" i="5" s="1"/>
  <c r="E462" i="5"/>
  <c r="E463" i="5"/>
  <c r="E464" i="5"/>
  <c r="E465" i="5"/>
  <c r="E466" i="5"/>
  <c r="E467" i="5"/>
  <c r="E468" i="5"/>
  <c r="E469" i="5"/>
  <c r="X469" i="5" s="1"/>
  <c r="E470" i="5"/>
  <c r="E471" i="5"/>
  <c r="E472" i="5"/>
  <c r="E473" i="5"/>
  <c r="E474" i="5"/>
  <c r="E475" i="5"/>
  <c r="E476" i="5"/>
  <c r="E477" i="5"/>
  <c r="X477" i="5" s="1"/>
  <c r="E478" i="5"/>
  <c r="E479" i="5"/>
  <c r="E480" i="5"/>
  <c r="E481" i="5"/>
  <c r="E482" i="5"/>
  <c r="E483" i="5"/>
  <c r="E484" i="5"/>
  <c r="E485" i="5"/>
  <c r="X485" i="5" s="1"/>
  <c r="E486" i="5"/>
  <c r="E487" i="5"/>
  <c r="E488" i="5"/>
  <c r="E489" i="5"/>
  <c r="E490" i="5"/>
  <c r="E491" i="5"/>
  <c r="E492" i="5"/>
  <c r="E493" i="5"/>
  <c r="X493" i="5" s="1"/>
  <c r="E494" i="5"/>
  <c r="E495" i="5"/>
  <c r="E496" i="5"/>
  <c r="E497" i="5"/>
  <c r="E498" i="5"/>
  <c r="E499" i="5"/>
  <c r="E500" i="5"/>
  <c r="E501" i="5"/>
  <c r="X501" i="5" s="1"/>
  <c r="E502" i="5"/>
  <c r="E503" i="5"/>
  <c r="E504" i="5"/>
  <c r="E505" i="5"/>
  <c r="E506" i="5"/>
  <c r="E507" i="5"/>
  <c r="E508" i="5"/>
  <c r="E509" i="5"/>
  <c r="X509" i="5" s="1"/>
  <c r="E510" i="5"/>
  <c r="E511" i="5"/>
  <c r="E512" i="5"/>
  <c r="E513" i="5"/>
  <c r="E514" i="5"/>
  <c r="E515" i="5"/>
  <c r="E516" i="5"/>
  <c r="E517" i="5"/>
  <c r="X517" i="5" s="1"/>
  <c r="E518" i="5"/>
  <c r="E519" i="5"/>
  <c r="E520" i="5"/>
  <c r="E521" i="5"/>
  <c r="E522" i="5"/>
  <c r="E523" i="5"/>
  <c r="E524" i="5"/>
  <c r="E525" i="5"/>
  <c r="X525" i="5" s="1"/>
  <c r="E526" i="5"/>
  <c r="E527" i="5"/>
  <c r="E528" i="5"/>
  <c r="E529" i="5"/>
  <c r="E530" i="5"/>
  <c r="E531" i="5"/>
  <c r="E532" i="5"/>
  <c r="E533" i="5"/>
  <c r="X533" i="5" s="1"/>
  <c r="E534" i="5"/>
  <c r="E535" i="5"/>
  <c r="E536" i="5"/>
  <c r="E537" i="5"/>
  <c r="E538" i="5"/>
  <c r="E539" i="5"/>
  <c r="E540" i="5"/>
  <c r="E541" i="5"/>
  <c r="X541" i="5" s="1"/>
  <c r="E542" i="5"/>
  <c r="E543" i="5"/>
  <c r="E544" i="5"/>
  <c r="E545" i="5"/>
  <c r="E546" i="5"/>
  <c r="E547" i="5"/>
  <c r="E548" i="5"/>
  <c r="E549" i="5"/>
  <c r="X549" i="5" s="1"/>
  <c r="E550" i="5"/>
  <c r="E551" i="5"/>
  <c r="E552" i="5"/>
  <c r="E553" i="5"/>
  <c r="E554" i="5"/>
  <c r="E555" i="5"/>
  <c r="E556" i="5"/>
  <c r="E557" i="5"/>
  <c r="X557" i="5" s="1"/>
  <c r="E558" i="5"/>
  <c r="E559" i="5"/>
  <c r="E560" i="5"/>
  <c r="E561" i="5"/>
  <c r="E562" i="5"/>
  <c r="E563" i="5"/>
  <c r="E564" i="5"/>
  <c r="E565" i="5"/>
  <c r="X565" i="5" s="1"/>
  <c r="E566" i="5"/>
  <c r="E567" i="5"/>
  <c r="E568" i="5"/>
  <c r="E569" i="5"/>
  <c r="E570" i="5"/>
  <c r="E571" i="5"/>
  <c r="E572" i="5"/>
  <c r="E573" i="5"/>
  <c r="X573" i="5" s="1"/>
  <c r="E574" i="5"/>
  <c r="E575" i="5"/>
  <c r="E576" i="5"/>
  <c r="E577" i="5"/>
  <c r="E578" i="5"/>
  <c r="E579" i="5"/>
  <c r="E580" i="5"/>
  <c r="E581" i="5"/>
  <c r="X581" i="5" s="1"/>
  <c r="E582" i="5"/>
  <c r="E583" i="5"/>
  <c r="E584" i="5"/>
  <c r="E585" i="5"/>
  <c r="E586" i="5"/>
  <c r="E587" i="5"/>
  <c r="E588" i="5"/>
  <c r="E589" i="5"/>
  <c r="X589" i="5" s="1"/>
  <c r="E590" i="5"/>
  <c r="E591" i="5"/>
  <c r="E592" i="5"/>
  <c r="E593" i="5"/>
  <c r="E594" i="5"/>
  <c r="E595" i="5"/>
  <c r="E596" i="5"/>
  <c r="E597" i="5"/>
  <c r="X597" i="5" s="1"/>
  <c r="E598" i="5"/>
  <c r="E599" i="5"/>
  <c r="E600" i="5"/>
  <c r="E601" i="5"/>
  <c r="E602" i="5"/>
  <c r="E603" i="5"/>
  <c r="E604" i="5"/>
  <c r="E605" i="5"/>
  <c r="X605" i="5" s="1"/>
  <c r="E606" i="5"/>
  <c r="E607" i="5"/>
  <c r="E608" i="5"/>
  <c r="E609" i="5"/>
  <c r="E610" i="5"/>
  <c r="E611" i="5"/>
  <c r="E612" i="5"/>
  <c r="E613" i="5"/>
  <c r="X613" i="5" s="1"/>
  <c r="E614" i="5"/>
  <c r="E615" i="5"/>
  <c r="E616" i="5"/>
  <c r="E617" i="5"/>
  <c r="E618" i="5"/>
  <c r="E619" i="5"/>
  <c r="E620" i="5"/>
  <c r="E621" i="5"/>
  <c r="X621" i="5" s="1"/>
  <c r="E622" i="5"/>
  <c r="E623" i="5"/>
  <c r="E624" i="5"/>
  <c r="E625" i="5"/>
  <c r="E626" i="5"/>
  <c r="E627" i="5"/>
  <c r="E628" i="5"/>
  <c r="E629" i="5"/>
  <c r="X629" i="5" s="1"/>
  <c r="E630" i="5"/>
  <c r="E631" i="5"/>
  <c r="E632" i="5"/>
  <c r="E633" i="5"/>
  <c r="E634" i="5"/>
  <c r="E635" i="5"/>
  <c r="E636" i="5"/>
  <c r="E637" i="5"/>
  <c r="X637" i="5" s="1"/>
  <c r="E638" i="5"/>
  <c r="E639" i="5"/>
  <c r="E640" i="5"/>
  <c r="E641" i="5"/>
  <c r="E642" i="5"/>
  <c r="E643" i="5"/>
  <c r="E644" i="5"/>
  <c r="E645" i="5"/>
  <c r="X645" i="5" s="1"/>
  <c r="E646" i="5"/>
  <c r="E647" i="5"/>
  <c r="E648" i="5"/>
  <c r="E649" i="5"/>
  <c r="E650" i="5"/>
  <c r="E651" i="5"/>
  <c r="E652" i="5"/>
  <c r="E653" i="5"/>
  <c r="X653" i="5" s="1"/>
  <c r="E654" i="5"/>
  <c r="E655" i="5"/>
  <c r="E656" i="5"/>
  <c r="E657" i="5"/>
  <c r="E658" i="5"/>
  <c r="E659" i="5"/>
  <c r="E660" i="5"/>
  <c r="E661" i="5"/>
  <c r="X661" i="5" s="1"/>
  <c r="E662" i="5"/>
  <c r="E663" i="5"/>
  <c r="E664" i="5"/>
  <c r="E665" i="5"/>
  <c r="E666" i="5"/>
  <c r="E667" i="5"/>
  <c r="E668" i="5"/>
  <c r="E669" i="5"/>
  <c r="X669" i="5" s="1"/>
  <c r="E670" i="5"/>
  <c r="E671" i="5"/>
  <c r="E672" i="5"/>
  <c r="E673" i="5"/>
  <c r="E674" i="5"/>
  <c r="E675" i="5"/>
  <c r="E676" i="5"/>
  <c r="E677" i="5"/>
  <c r="X677" i="5" s="1"/>
  <c r="E678" i="5"/>
  <c r="E679" i="5"/>
  <c r="E680" i="5"/>
  <c r="E681" i="5"/>
  <c r="E682" i="5"/>
  <c r="E683" i="5"/>
  <c r="E684" i="5"/>
  <c r="E685" i="5"/>
  <c r="X685" i="5" s="1"/>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G64" i="6" a="1"/>
  <c r="G64" i="6" s="1"/>
  <c r="G60" i="6"/>
  <c r="B15" i="6"/>
  <c r="F23" i="6"/>
  <c r="F60" i="6"/>
  <c r="H60" i="6"/>
  <c r="B4" i="6"/>
  <c r="G4" i="6"/>
  <c r="H4" i="6"/>
  <c r="B5" i="6"/>
  <c r="G5" i="6"/>
  <c r="H5" i="6"/>
  <c r="F6" i="6"/>
  <c r="B6" i="6"/>
  <c r="G6" i="6"/>
  <c r="H6" i="6"/>
  <c r="F59" i="6"/>
  <c r="H59" i="6"/>
  <c r="B7" i="6"/>
  <c r="G7" i="6"/>
  <c r="H7" i="6"/>
  <c r="B8" i="6"/>
  <c r="G8" i="6"/>
  <c r="H8" i="6"/>
  <c r="B9" i="6"/>
  <c r="G9" i="6"/>
  <c r="H9" i="6"/>
  <c r="B10" i="6"/>
  <c r="G10" i="6" s="1"/>
  <c r="H10" i="6" s="1"/>
  <c r="B11" i="6"/>
  <c r="G11" i="6" s="1"/>
  <c r="H11" i="6" s="1"/>
  <c r="D11" i="6" s="1"/>
  <c r="B13" i="6"/>
  <c r="G13" i="6"/>
  <c r="H13" i="6"/>
  <c r="G15" i="6"/>
  <c r="H15" i="6"/>
  <c r="F20" i="6"/>
  <c r="H20" i="6"/>
  <c r="H23" i="6"/>
  <c r="F28" i="6"/>
  <c r="H28" i="6"/>
  <c r="F33" i="6"/>
  <c r="H33" i="6"/>
  <c r="F38" i="6"/>
  <c r="H38" i="6"/>
  <c r="F43" i="6"/>
  <c r="H43" i="6"/>
  <c r="F48" i="6"/>
  <c r="B48" i="6"/>
  <c r="G48" i="6"/>
  <c r="H48" i="6"/>
  <c r="F49" i="6"/>
  <c r="B49" i="6"/>
  <c r="G49" i="6"/>
  <c r="H49" i="6"/>
  <c r="F50" i="6"/>
  <c r="H50" i="6"/>
  <c r="F52" i="6"/>
  <c r="H52" i="6"/>
  <c r="F53" i="6"/>
  <c r="H53" i="6"/>
  <c r="F54" i="6"/>
  <c r="B54" i="6"/>
  <c r="G54" i="6"/>
  <c r="H54" i="6"/>
  <c r="F55" i="6"/>
  <c r="B55" i="6"/>
  <c r="G55" i="6"/>
  <c r="H55" i="6"/>
  <c r="F57" i="6"/>
  <c r="B57" i="6"/>
  <c r="G57" i="6"/>
  <c r="H57" i="6"/>
  <c r="F58" i="6"/>
  <c r="B58" i="6"/>
  <c r="G58" i="6"/>
  <c r="H58" i="6"/>
  <c r="G16" i="6"/>
  <c r="H16" i="6"/>
  <c r="F21" i="6"/>
  <c r="H21" i="6"/>
  <c r="H24" i="6"/>
  <c r="F34" i="6"/>
  <c r="H34" i="6"/>
  <c r="F39" i="6"/>
  <c r="H39" i="6"/>
  <c r="F44" i="6"/>
  <c r="H44" i="6"/>
  <c r="I4" i="6"/>
  <c r="J4" i="6"/>
  <c r="I5" i="6"/>
  <c r="J5" i="6"/>
  <c r="I6" i="6"/>
  <c r="J6" i="6"/>
  <c r="I7" i="6"/>
  <c r="C7" i="6" s="1"/>
  <c r="J7" i="6"/>
  <c r="I8" i="6"/>
  <c r="C8" i="6" s="1"/>
  <c r="J8" i="6"/>
  <c r="I9" i="6"/>
  <c r="J9" i="6"/>
  <c r="I10" i="6"/>
  <c r="J10" i="6"/>
  <c r="I11" i="6"/>
  <c r="J11" i="6"/>
  <c r="I12" i="6"/>
  <c r="C12" i="6" s="1"/>
  <c r="J12" i="6"/>
  <c r="I13" i="6"/>
  <c r="J13" i="6"/>
  <c r="I15" i="6"/>
  <c r="J15" i="6"/>
  <c r="I16" i="6"/>
  <c r="C16" i="6" s="1"/>
  <c r="J16" i="6"/>
  <c r="I17" i="6"/>
  <c r="J17" i="6"/>
  <c r="I18" i="6"/>
  <c r="J18" i="6"/>
  <c r="I20" i="6"/>
  <c r="J20" i="6"/>
  <c r="I21" i="6"/>
  <c r="C21" i="6" s="1"/>
  <c r="J21" i="6"/>
  <c r="I23" i="6"/>
  <c r="C23" i="6" s="1"/>
  <c r="J23" i="6"/>
  <c r="I24" i="6"/>
  <c r="J24" i="6"/>
  <c r="I25" i="6"/>
  <c r="J25" i="6"/>
  <c r="I26" i="6"/>
  <c r="C26" i="6" s="1"/>
  <c r="J26" i="6"/>
  <c r="I28" i="6"/>
  <c r="J28" i="6"/>
  <c r="I29" i="6"/>
  <c r="J29" i="6"/>
  <c r="I30" i="6"/>
  <c r="J30" i="6"/>
  <c r="I31" i="6"/>
  <c r="C31" i="6" s="1"/>
  <c r="J31" i="6"/>
  <c r="I33" i="6"/>
  <c r="J33" i="6"/>
  <c r="I34" i="6"/>
  <c r="J34" i="6"/>
  <c r="I35" i="6"/>
  <c r="J35" i="6"/>
  <c r="I36" i="6"/>
  <c r="C36" i="6" s="1"/>
  <c r="J36" i="6"/>
  <c r="I38" i="6"/>
  <c r="J38" i="6"/>
  <c r="I39" i="6"/>
  <c r="J39" i="6"/>
  <c r="I40" i="6"/>
  <c r="J40" i="6"/>
  <c r="I41" i="6"/>
  <c r="C41" i="6" s="1"/>
  <c r="J41" i="6"/>
  <c r="I43" i="6"/>
  <c r="C43" i="6" s="1"/>
  <c r="J43" i="6"/>
  <c r="I44" i="6"/>
  <c r="J44" i="6"/>
  <c r="I45" i="6"/>
  <c r="I46" i="6"/>
  <c r="I48" i="6"/>
  <c r="J48" i="6"/>
  <c r="I49" i="6"/>
  <c r="C49" i="6" s="1"/>
  <c r="J49" i="6"/>
  <c r="I50" i="6"/>
  <c r="J50" i="6"/>
  <c r="J51" i="6"/>
  <c r="I52" i="6"/>
  <c r="J52" i="6"/>
  <c r="I53" i="6"/>
  <c r="J53" i="6"/>
  <c r="I54" i="6"/>
  <c r="J54" i="6"/>
  <c r="I55" i="6"/>
  <c r="J55" i="6"/>
  <c r="I57" i="6"/>
  <c r="J57" i="6"/>
  <c r="I58" i="6"/>
  <c r="J58" i="6"/>
  <c r="I59" i="6"/>
  <c r="J59" i="6"/>
  <c r="I60" i="6"/>
  <c r="C60" i="6" s="1"/>
  <c r="J60" i="6"/>
  <c r="L60" i="6"/>
  <c r="I61" i="6"/>
  <c r="C61" i="6" s="1"/>
  <c r="J61" i="6"/>
  <c r="L61" i="6"/>
  <c r="I62" i="6"/>
  <c r="I63" i="6"/>
  <c r="X5" i="5"/>
  <c r="X6" i="5"/>
  <c r="X7" i="5"/>
  <c r="X8" i="5"/>
  <c r="X9" i="5"/>
  <c r="X10" i="5"/>
  <c r="X11" i="5"/>
  <c r="X12" i="5"/>
  <c r="X14" i="5"/>
  <c r="X15" i="5"/>
  <c r="X16" i="5"/>
  <c r="X17" i="5"/>
  <c r="X18" i="5"/>
  <c r="X19" i="5"/>
  <c r="X20" i="5"/>
  <c r="X22" i="5"/>
  <c r="X23" i="5"/>
  <c r="X24" i="5"/>
  <c r="X25" i="5"/>
  <c r="X26" i="5"/>
  <c r="X27" i="5"/>
  <c r="X28" i="5"/>
  <c r="X30" i="5"/>
  <c r="X31" i="5"/>
  <c r="X32" i="5"/>
  <c r="X33" i="5"/>
  <c r="X34" i="5"/>
  <c r="X35" i="5"/>
  <c r="X36" i="5"/>
  <c r="X38" i="5"/>
  <c r="X39" i="5"/>
  <c r="X40" i="5"/>
  <c r="X41" i="5"/>
  <c r="X42" i="5"/>
  <c r="X43" i="5"/>
  <c r="X44" i="5"/>
  <c r="X46" i="5"/>
  <c r="X47" i="5"/>
  <c r="X48" i="5"/>
  <c r="X49" i="5"/>
  <c r="X50" i="5"/>
  <c r="X51" i="5"/>
  <c r="X52" i="5"/>
  <c r="X54" i="5"/>
  <c r="X55" i="5"/>
  <c r="X56" i="5"/>
  <c r="X57" i="5"/>
  <c r="X58" i="5"/>
  <c r="X59" i="5"/>
  <c r="X60" i="5"/>
  <c r="X62" i="5"/>
  <c r="X63" i="5"/>
  <c r="X64" i="5"/>
  <c r="X65" i="5"/>
  <c r="X66" i="5"/>
  <c r="X67" i="5"/>
  <c r="X68" i="5"/>
  <c r="X70" i="5"/>
  <c r="X71" i="5"/>
  <c r="X72" i="5"/>
  <c r="X73" i="5"/>
  <c r="X74" i="5"/>
  <c r="X75" i="5"/>
  <c r="X76" i="5"/>
  <c r="X78" i="5"/>
  <c r="X79" i="5"/>
  <c r="X80" i="5"/>
  <c r="X81" i="5"/>
  <c r="X82" i="5"/>
  <c r="X83" i="5"/>
  <c r="X84" i="5"/>
  <c r="X86" i="5"/>
  <c r="X87" i="5"/>
  <c r="X88" i="5"/>
  <c r="X89" i="5"/>
  <c r="X90" i="5"/>
  <c r="X91" i="5"/>
  <c r="X92" i="5"/>
  <c r="X94" i="5"/>
  <c r="X95" i="5"/>
  <c r="X96" i="5"/>
  <c r="X97" i="5"/>
  <c r="X98" i="5"/>
  <c r="X99" i="5"/>
  <c r="X100" i="5"/>
  <c r="X102" i="5"/>
  <c r="X103" i="5"/>
  <c r="X104" i="5"/>
  <c r="X105" i="5"/>
  <c r="X106" i="5"/>
  <c r="X107" i="5"/>
  <c r="X108" i="5"/>
  <c r="X110" i="5"/>
  <c r="X111" i="5"/>
  <c r="X112" i="5"/>
  <c r="X113" i="5"/>
  <c r="X114" i="5"/>
  <c r="X115" i="5"/>
  <c r="X116" i="5"/>
  <c r="X118" i="5"/>
  <c r="X119" i="5"/>
  <c r="X120" i="5"/>
  <c r="X121" i="5"/>
  <c r="X122" i="5"/>
  <c r="X123" i="5"/>
  <c r="X124" i="5"/>
  <c r="X126" i="5"/>
  <c r="X127" i="5"/>
  <c r="X128" i="5"/>
  <c r="X129" i="5"/>
  <c r="X130" i="5"/>
  <c r="X131" i="5"/>
  <c r="X132" i="5"/>
  <c r="X134" i="5"/>
  <c r="X135" i="5"/>
  <c r="X136" i="5"/>
  <c r="X137" i="5"/>
  <c r="X138" i="5"/>
  <c r="X139" i="5"/>
  <c r="X140" i="5"/>
  <c r="X142" i="5"/>
  <c r="X143" i="5"/>
  <c r="X144" i="5"/>
  <c r="X145" i="5"/>
  <c r="X146" i="5"/>
  <c r="X147" i="5"/>
  <c r="X148" i="5"/>
  <c r="X150" i="5"/>
  <c r="X151" i="5"/>
  <c r="X152" i="5"/>
  <c r="X153" i="5"/>
  <c r="X154" i="5"/>
  <c r="X155" i="5"/>
  <c r="X156" i="5"/>
  <c r="X158" i="5"/>
  <c r="X159" i="5"/>
  <c r="X160" i="5"/>
  <c r="X161" i="5"/>
  <c r="X162" i="5"/>
  <c r="X163" i="5"/>
  <c r="X164" i="5"/>
  <c r="X166" i="5"/>
  <c r="X167" i="5"/>
  <c r="X168" i="5"/>
  <c r="X169" i="5"/>
  <c r="X170" i="5"/>
  <c r="X171" i="5"/>
  <c r="X172" i="5"/>
  <c r="X174" i="5"/>
  <c r="X175" i="5"/>
  <c r="X176" i="5"/>
  <c r="X177" i="5"/>
  <c r="X178" i="5"/>
  <c r="X179" i="5"/>
  <c r="X180" i="5"/>
  <c r="X182" i="5"/>
  <c r="X183" i="5"/>
  <c r="X184" i="5"/>
  <c r="X185" i="5"/>
  <c r="X186" i="5"/>
  <c r="X187" i="5"/>
  <c r="X188" i="5"/>
  <c r="X190" i="5"/>
  <c r="X191" i="5"/>
  <c r="X192" i="5"/>
  <c r="X193" i="5"/>
  <c r="X194" i="5"/>
  <c r="X195" i="5"/>
  <c r="X196" i="5"/>
  <c r="X198" i="5"/>
  <c r="X199" i="5"/>
  <c r="X200" i="5"/>
  <c r="X201" i="5"/>
  <c r="X202" i="5"/>
  <c r="X203" i="5"/>
  <c r="X204" i="5"/>
  <c r="X206" i="5"/>
  <c r="X207" i="5"/>
  <c r="X208" i="5"/>
  <c r="X209" i="5"/>
  <c r="X210" i="5"/>
  <c r="X211" i="5"/>
  <c r="X212" i="5"/>
  <c r="X214" i="5"/>
  <c r="X215" i="5"/>
  <c r="X216" i="5"/>
  <c r="X217" i="5"/>
  <c r="X218" i="5"/>
  <c r="X219" i="5"/>
  <c r="X220" i="5"/>
  <c r="X222" i="5"/>
  <c r="X223" i="5"/>
  <c r="X224" i="5"/>
  <c r="X225" i="5"/>
  <c r="X226" i="5"/>
  <c r="X227" i="5"/>
  <c r="X228" i="5"/>
  <c r="X230" i="5"/>
  <c r="X231" i="5"/>
  <c r="X232" i="5"/>
  <c r="X233" i="5"/>
  <c r="X234" i="5"/>
  <c r="X235" i="5"/>
  <c r="X236" i="5"/>
  <c r="X238" i="5"/>
  <c r="X239" i="5"/>
  <c r="X240" i="5"/>
  <c r="X241" i="5"/>
  <c r="X242" i="5"/>
  <c r="X243" i="5"/>
  <c r="X244" i="5"/>
  <c r="X246" i="5"/>
  <c r="X247" i="5"/>
  <c r="X248" i="5"/>
  <c r="X249" i="5"/>
  <c r="X250" i="5"/>
  <c r="X251" i="5"/>
  <c r="X252" i="5"/>
  <c r="X254" i="5"/>
  <c r="X255" i="5"/>
  <c r="X256" i="5"/>
  <c r="X257" i="5"/>
  <c r="X258" i="5"/>
  <c r="X259" i="5"/>
  <c r="X260" i="5"/>
  <c r="X262" i="5"/>
  <c r="X263" i="5"/>
  <c r="X264" i="5"/>
  <c r="X265" i="5"/>
  <c r="X266" i="5"/>
  <c r="X267" i="5"/>
  <c r="X268" i="5"/>
  <c r="X270" i="5"/>
  <c r="X271" i="5"/>
  <c r="X272" i="5"/>
  <c r="X273" i="5"/>
  <c r="X274" i="5"/>
  <c r="X275" i="5"/>
  <c r="X276" i="5"/>
  <c r="X278" i="5"/>
  <c r="X279" i="5"/>
  <c r="X280" i="5"/>
  <c r="X281" i="5"/>
  <c r="X282" i="5"/>
  <c r="X283" i="5"/>
  <c r="X284" i="5"/>
  <c r="X286" i="5"/>
  <c r="X287" i="5"/>
  <c r="X288" i="5"/>
  <c r="X289" i="5"/>
  <c r="X290" i="5"/>
  <c r="X291" i="5"/>
  <c r="X292" i="5"/>
  <c r="X294" i="5"/>
  <c r="X295" i="5"/>
  <c r="X296" i="5"/>
  <c r="X297" i="5"/>
  <c r="X298" i="5"/>
  <c r="X299" i="5"/>
  <c r="X300" i="5"/>
  <c r="X302" i="5"/>
  <c r="X303" i="5"/>
  <c r="X304" i="5"/>
  <c r="X305" i="5"/>
  <c r="X306" i="5"/>
  <c r="X307" i="5"/>
  <c r="X308" i="5"/>
  <c r="X310" i="5"/>
  <c r="X311" i="5"/>
  <c r="X312" i="5"/>
  <c r="X313" i="5"/>
  <c r="X314" i="5"/>
  <c r="X315" i="5"/>
  <c r="X316" i="5"/>
  <c r="X318" i="5"/>
  <c r="X319" i="5"/>
  <c r="X320" i="5"/>
  <c r="X321" i="5"/>
  <c r="X322" i="5"/>
  <c r="X323" i="5"/>
  <c r="X324" i="5"/>
  <c r="X326" i="5"/>
  <c r="X327" i="5"/>
  <c r="X328" i="5"/>
  <c r="X329" i="5"/>
  <c r="X330" i="5"/>
  <c r="X331" i="5"/>
  <c r="X332" i="5"/>
  <c r="X334" i="5"/>
  <c r="X335" i="5"/>
  <c r="X336" i="5"/>
  <c r="X337" i="5"/>
  <c r="X338" i="5"/>
  <c r="X339" i="5"/>
  <c r="X340" i="5"/>
  <c r="X342" i="5"/>
  <c r="X343" i="5"/>
  <c r="X344" i="5"/>
  <c r="X345" i="5"/>
  <c r="X346" i="5"/>
  <c r="X347" i="5"/>
  <c r="X348" i="5"/>
  <c r="X350" i="5"/>
  <c r="X351" i="5"/>
  <c r="X352" i="5"/>
  <c r="X353" i="5"/>
  <c r="X354" i="5"/>
  <c r="X355" i="5"/>
  <c r="X356" i="5"/>
  <c r="X358" i="5"/>
  <c r="X359" i="5"/>
  <c r="X360" i="5"/>
  <c r="X361" i="5"/>
  <c r="X362" i="5"/>
  <c r="X363" i="5"/>
  <c r="X364" i="5"/>
  <c r="X366" i="5"/>
  <c r="X367" i="5"/>
  <c r="X368" i="5"/>
  <c r="X369" i="5"/>
  <c r="X370" i="5"/>
  <c r="X371" i="5"/>
  <c r="X372" i="5"/>
  <c r="X374" i="5"/>
  <c r="X375" i="5"/>
  <c r="X376" i="5"/>
  <c r="X377" i="5"/>
  <c r="X378" i="5"/>
  <c r="X379" i="5"/>
  <c r="X380" i="5"/>
  <c r="X382" i="5"/>
  <c r="X383" i="5"/>
  <c r="X384" i="5"/>
  <c r="X385" i="5"/>
  <c r="X386" i="5"/>
  <c r="X387" i="5"/>
  <c r="X388" i="5"/>
  <c r="X390" i="5"/>
  <c r="X391" i="5"/>
  <c r="X392" i="5"/>
  <c r="X393" i="5"/>
  <c r="X394" i="5"/>
  <c r="X395" i="5"/>
  <c r="X396" i="5"/>
  <c r="X398" i="5"/>
  <c r="X399" i="5"/>
  <c r="X400" i="5"/>
  <c r="X401" i="5"/>
  <c r="X402" i="5"/>
  <c r="X403" i="5"/>
  <c r="X404" i="5"/>
  <c r="X406" i="5"/>
  <c r="X407" i="5"/>
  <c r="X408" i="5"/>
  <c r="X409" i="5"/>
  <c r="X410" i="5"/>
  <c r="X411" i="5"/>
  <c r="X412" i="5"/>
  <c r="X414" i="5"/>
  <c r="X415" i="5"/>
  <c r="X416" i="5"/>
  <c r="X417" i="5"/>
  <c r="X418" i="5"/>
  <c r="X419" i="5"/>
  <c r="X420" i="5"/>
  <c r="X422" i="5"/>
  <c r="X423" i="5"/>
  <c r="X424" i="5"/>
  <c r="X425" i="5"/>
  <c r="X426" i="5"/>
  <c r="X427" i="5"/>
  <c r="X428" i="5"/>
  <c r="X430" i="5"/>
  <c r="X431" i="5"/>
  <c r="X432" i="5"/>
  <c r="X433" i="5"/>
  <c r="X434" i="5"/>
  <c r="X435" i="5"/>
  <c r="X436" i="5"/>
  <c r="X438" i="5"/>
  <c r="X439" i="5"/>
  <c r="X440" i="5"/>
  <c r="X441" i="5"/>
  <c r="X442" i="5"/>
  <c r="X443" i="5"/>
  <c r="X444" i="5"/>
  <c r="X446" i="5"/>
  <c r="X447" i="5"/>
  <c r="X448" i="5"/>
  <c r="X449" i="5"/>
  <c r="X450" i="5"/>
  <c r="X451" i="5"/>
  <c r="X452" i="5"/>
  <c r="X454" i="5"/>
  <c r="X455" i="5"/>
  <c r="X456" i="5"/>
  <c r="X457" i="5"/>
  <c r="X458" i="5"/>
  <c r="X459" i="5"/>
  <c r="X460" i="5"/>
  <c r="X462" i="5"/>
  <c r="X463" i="5"/>
  <c r="X464" i="5"/>
  <c r="X465" i="5"/>
  <c r="X466" i="5"/>
  <c r="X467" i="5"/>
  <c r="X468" i="5"/>
  <c r="X470" i="5"/>
  <c r="X471" i="5"/>
  <c r="X472" i="5"/>
  <c r="X473" i="5"/>
  <c r="X474" i="5"/>
  <c r="X475" i="5"/>
  <c r="X476" i="5"/>
  <c r="X478" i="5"/>
  <c r="X479" i="5"/>
  <c r="X480" i="5"/>
  <c r="X481" i="5"/>
  <c r="X482" i="5"/>
  <c r="X483" i="5"/>
  <c r="X484" i="5"/>
  <c r="X486" i="5"/>
  <c r="X487" i="5"/>
  <c r="X488" i="5"/>
  <c r="X489" i="5"/>
  <c r="X490" i="5"/>
  <c r="X491" i="5"/>
  <c r="X492" i="5"/>
  <c r="X494" i="5"/>
  <c r="X495" i="5"/>
  <c r="X496" i="5"/>
  <c r="X497" i="5"/>
  <c r="X498" i="5"/>
  <c r="X499" i="5"/>
  <c r="X500" i="5"/>
  <c r="X502" i="5"/>
  <c r="X503" i="5"/>
  <c r="X504" i="5"/>
  <c r="X505" i="5"/>
  <c r="X506" i="5"/>
  <c r="X507" i="5"/>
  <c r="X508" i="5"/>
  <c r="X510" i="5"/>
  <c r="X511" i="5"/>
  <c r="X512" i="5"/>
  <c r="X513" i="5"/>
  <c r="X514" i="5"/>
  <c r="X515" i="5"/>
  <c r="X516" i="5"/>
  <c r="X518" i="5"/>
  <c r="X519" i="5"/>
  <c r="X520" i="5"/>
  <c r="X521" i="5"/>
  <c r="X522" i="5"/>
  <c r="X523" i="5"/>
  <c r="X524" i="5"/>
  <c r="X526" i="5"/>
  <c r="X527" i="5"/>
  <c r="X528" i="5"/>
  <c r="X529" i="5"/>
  <c r="X530" i="5"/>
  <c r="X531" i="5"/>
  <c r="X532" i="5"/>
  <c r="X534" i="5"/>
  <c r="X535" i="5"/>
  <c r="X536" i="5"/>
  <c r="X537" i="5"/>
  <c r="X538" i="5"/>
  <c r="X539" i="5"/>
  <c r="X540" i="5"/>
  <c r="X542" i="5"/>
  <c r="X543" i="5"/>
  <c r="X544" i="5"/>
  <c r="X545" i="5"/>
  <c r="X546" i="5"/>
  <c r="X547" i="5"/>
  <c r="X548" i="5"/>
  <c r="X550" i="5"/>
  <c r="X551" i="5"/>
  <c r="X552" i="5"/>
  <c r="X553" i="5"/>
  <c r="X554" i="5"/>
  <c r="X555" i="5"/>
  <c r="X556" i="5"/>
  <c r="X558" i="5"/>
  <c r="X559" i="5"/>
  <c r="X560" i="5"/>
  <c r="X561" i="5"/>
  <c r="X562" i="5"/>
  <c r="X563" i="5"/>
  <c r="X564" i="5"/>
  <c r="X566" i="5"/>
  <c r="X567" i="5"/>
  <c r="X568" i="5"/>
  <c r="X569" i="5"/>
  <c r="X570" i="5"/>
  <c r="X571" i="5"/>
  <c r="X572" i="5"/>
  <c r="X574" i="5"/>
  <c r="X575" i="5"/>
  <c r="X576" i="5"/>
  <c r="X577" i="5"/>
  <c r="X578" i="5"/>
  <c r="X579" i="5"/>
  <c r="X580" i="5"/>
  <c r="X582" i="5"/>
  <c r="X583" i="5"/>
  <c r="X584" i="5"/>
  <c r="X585" i="5"/>
  <c r="X586" i="5"/>
  <c r="X587" i="5"/>
  <c r="X588" i="5"/>
  <c r="X590" i="5"/>
  <c r="X591" i="5"/>
  <c r="X592" i="5"/>
  <c r="X593" i="5"/>
  <c r="X594" i="5"/>
  <c r="X595" i="5"/>
  <c r="X596" i="5"/>
  <c r="X598" i="5"/>
  <c r="X599" i="5"/>
  <c r="X600" i="5"/>
  <c r="X601" i="5"/>
  <c r="X602" i="5"/>
  <c r="X603" i="5"/>
  <c r="X604" i="5"/>
  <c r="X606" i="5"/>
  <c r="X607" i="5"/>
  <c r="X608" i="5"/>
  <c r="X609" i="5"/>
  <c r="X610" i="5"/>
  <c r="X611" i="5"/>
  <c r="X612" i="5"/>
  <c r="X614" i="5"/>
  <c r="X615" i="5"/>
  <c r="X616" i="5"/>
  <c r="X617" i="5"/>
  <c r="X618" i="5"/>
  <c r="X619" i="5"/>
  <c r="X620" i="5"/>
  <c r="X622" i="5"/>
  <c r="X623" i="5"/>
  <c r="X624" i="5"/>
  <c r="X625" i="5"/>
  <c r="X626" i="5"/>
  <c r="X627" i="5"/>
  <c r="X628" i="5"/>
  <c r="X630" i="5"/>
  <c r="X631" i="5"/>
  <c r="X632" i="5"/>
  <c r="X633" i="5"/>
  <c r="X634" i="5"/>
  <c r="X635" i="5"/>
  <c r="X636" i="5"/>
  <c r="X638" i="5"/>
  <c r="X639" i="5"/>
  <c r="X640" i="5"/>
  <c r="X641" i="5"/>
  <c r="X642" i="5"/>
  <c r="X643" i="5"/>
  <c r="X644" i="5"/>
  <c r="X646" i="5"/>
  <c r="X647" i="5"/>
  <c r="X648" i="5"/>
  <c r="X649" i="5"/>
  <c r="X650" i="5"/>
  <c r="X651" i="5"/>
  <c r="X652" i="5"/>
  <c r="X654" i="5"/>
  <c r="X655" i="5"/>
  <c r="X656" i="5"/>
  <c r="X657" i="5"/>
  <c r="X658" i="5"/>
  <c r="X659" i="5"/>
  <c r="X660" i="5"/>
  <c r="X662" i="5"/>
  <c r="X663" i="5"/>
  <c r="X664" i="5"/>
  <c r="X665" i="5"/>
  <c r="X666" i="5"/>
  <c r="X667" i="5"/>
  <c r="X668" i="5"/>
  <c r="X670" i="5"/>
  <c r="X671" i="5"/>
  <c r="X672" i="5"/>
  <c r="X673" i="5"/>
  <c r="X674" i="5"/>
  <c r="X675" i="5"/>
  <c r="X676" i="5"/>
  <c r="X678" i="5"/>
  <c r="X679" i="5"/>
  <c r="X680" i="5"/>
  <c r="X681" i="5"/>
  <c r="X682" i="5"/>
  <c r="X683" i="5"/>
  <c r="X684"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B6" i="5"/>
  <c r="C6" i="5"/>
  <c r="V6" i="5"/>
  <c r="AB6" i="5"/>
  <c r="B20" i="6"/>
  <c r="B21"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B53" i="6"/>
  <c r="B52" i="6"/>
  <c r="P27" i="4"/>
  <c r="G53" i="6"/>
  <c r="G52" i="6"/>
  <c r="B50" i="6"/>
  <c r="G50"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V2339" i="5"/>
  <c r="V2347" i="5"/>
  <c r="F2347" i="5"/>
  <c r="V2359" i="5"/>
  <c r="V2403" i="5"/>
  <c r="V2451" i="5"/>
  <c r="I2451" i="5"/>
  <c r="V2495" i="5"/>
  <c r="R2495" i="5"/>
  <c r="D11" i="4"/>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D13" i="6"/>
  <c r="B12" i="6"/>
  <c r="G12" i="6"/>
  <c r="H12" i="6"/>
  <c r="D12" i="6"/>
  <c r="D9" i="6"/>
  <c r="D8" i="6"/>
  <c r="D7"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V8" i="5"/>
  <c r="I8" i="5"/>
  <c r="V11" i="5"/>
  <c r="F11" i="5"/>
  <c r="AB12" i="5"/>
  <c r="V14" i="5"/>
  <c r="H14" i="5"/>
  <c r="A5" i="2"/>
  <c r="C2" i="6"/>
  <c r="D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s="1"/>
  <c r="B20" i="4"/>
  <c r="A11" i="6" s="1"/>
  <c r="B71" i="4"/>
  <c r="A49" i="6" s="1"/>
  <c r="B4" i="5"/>
  <c r="B10" i="4"/>
  <c r="A6" i="6" s="1"/>
  <c r="B22" i="4"/>
  <c r="A13" i="6" s="1"/>
  <c r="B4" i="4"/>
  <c r="B18" i="4"/>
  <c r="A10" i="6" s="1"/>
  <c r="B55" i="4"/>
  <c r="A37"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75" i="4" s="1"/>
  <c r="A53" i="6" s="1"/>
  <c r="A7" i="2"/>
  <c r="B14" i="4"/>
  <c r="B7" i="3"/>
  <c r="A31" i="2"/>
  <c r="C8" i="3"/>
  <c r="B18" i="3"/>
  <c r="B73" i="4"/>
  <c r="A51" i="6" s="1"/>
  <c r="A50" i="2"/>
  <c r="A40" i="2"/>
  <c r="C18" i="3"/>
  <c r="A3" i="2"/>
  <c r="I4" i="4"/>
  <c r="C13" i="3"/>
  <c r="A41" i="2"/>
  <c r="B69" i="4"/>
  <c r="A48" i="6" s="1"/>
  <c r="A27" i="2"/>
  <c r="A55" i="2"/>
  <c r="A66" i="2"/>
  <c r="A73" i="2"/>
  <c r="A16" i="2"/>
  <c r="C17" i="3"/>
  <c r="A20" i="2"/>
  <c r="B6" i="3"/>
  <c r="B49" i="4"/>
  <c r="A32" i="6" s="1"/>
  <c r="B43" i="4"/>
  <c r="A27" i="6" s="1"/>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s="1"/>
  <c r="V2343" i="5"/>
  <c r="H25" i="6"/>
  <c r="D25" i="6"/>
  <c r="H31" i="6"/>
  <c r="D31" i="6"/>
  <c r="J4" i="5"/>
  <c r="M4" i="5"/>
  <c r="K4" i="5"/>
  <c r="C9" i="6"/>
  <c r="P4" i="5"/>
  <c r="D4" i="8"/>
  <c r="B1001" i="7"/>
  <c r="B35" i="4"/>
  <c r="B38" i="4"/>
  <c r="A23" i="6" s="1"/>
  <c r="C13" i="6"/>
  <c r="C59" i="6"/>
  <c r="B3" i="6"/>
  <c r="A4" i="8"/>
  <c r="B22" i="3"/>
  <c r="B4" i="8"/>
  <c r="B34" i="4"/>
  <c r="B40" i="4"/>
  <c r="B46" i="4" s="1"/>
  <c r="A30" i="6" s="1"/>
  <c r="C3" i="6"/>
  <c r="I4" i="8"/>
  <c r="C46" i="6"/>
  <c r="C29" i="6"/>
  <c r="C5" i="7"/>
  <c r="A1" i="6"/>
  <c r="A85" i="4"/>
  <c r="B33" i="4"/>
  <c r="A21" i="6" s="1"/>
  <c r="B81" i="4"/>
  <c r="A57" i="6" s="1"/>
  <c r="H4" i="5"/>
  <c r="O4" i="5"/>
  <c r="B2" i="5"/>
  <c r="B41" i="4"/>
  <c r="B65" i="4" s="1"/>
  <c r="A46" i="6" s="1"/>
  <c r="D3" i="6"/>
  <c r="B19" i="1"/>
  <c r="B29" i="4"/>
  <c r="A18" i="6" s="1"/>
  <c r="C30" i="6"/>
  <c r="A3" i="6"/>
  <c r="D5" i="7"/>
  <c r="B32" i="4"/>
  <c r="A20" i="6"/>
  <c r="N4" i="5"/>
  <c r="B28" i="4"/>
  <c r="A17" i="6" s="1"/>
  <c r="G4" i="5"/>
  <c r="A1" i="7"/>
  <c r="C40" i="6"/>
  <c r="F4" i="5"/>
  <c r="C4" i="8"/>
  <c r="A1" i="8"/>
  <c r="C17" i="6"/>
  <c r="B27" i="4"/>
  <c r="A16" i="6" s="1"/>
  <c r="B79" i="4"/>
  <c r="A55" i="6"/>
  <c r="D1" i="6"/>
  <c r="C18" i="6"/>
  <c r="C35" i="6"/>
  <c r="B5" i="7"/>
  <c r="C45" i="6"/>
  <c r="A64" i="2"/>
  <c r="A47" i="2"/>
  <c r="H4" i="8"/>
  <c r="F4" i="8"/>
  <c r="B3" i="5"/>
  <c r="G4" i="8"/>
  <c r="I4" i="5"/>
  <c r="L4" i="5"/>
  <c r="B68" i="4"/>
  <c r="A47" i="6" s="1"/>
  <c r="A4" i="5"/>
  <c r="G25" i="4"/>
  <c r="G68" i="4" s="1"/>
  <c r="C4" i="6"/>
  <c r="D25" i="4"/>
  <c r="D68" i="4" s="1"/>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D6" i="6"/>
  <c r="V1118" i="5"/>
  <c r="AB2498" i="5"/>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G20" i="6"/>
  <c r="D16" i="6"/>
  <c r="K61" i="6"/>
  <c r="I2363" i="5"/>
  <c r="H2363" i="5"/>
  <c r="J2363" i="5"/>
  <c r="C25" i="6"/>
  <c r="R1619" i="5"/>
  <c r="H1619" i="5"/>
  <c r="I1619" i="5"/>
  <c r="J1619" i="5"/>
  <c r="F1619" i="5"/>
  <c r="I1958" i="5"/>
  <c r="I2332" i="5"/>
  <c r="D24"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50" i="4"/>
  <c r="A33" i="6" s="1"/>
  <c r="B74" i="4"/>
  <c r="A52" i="6" s="1"/>
  <c r="C20" i="6"/>
  <c r="C6" i="6"/>
  <c r="C15"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D20" i="6"/>
  <c r="D53" i="6"/>
  <c r="C53" i="6"/>
  <c r="D61" i="6"/>
  <c r="C44" i="6"/>
  <c r="C34" i="6"/>
  <c r="D54" i="6"/>
  <c r="D58" i="6"/>
  <c r="D57" i="6"/>
  <c r="C48" i="6"/>
  <c r="C55" i="6"/>
  <c r="C39" i="6"/>
  <c r="D33" i="6"/>
  <c r="C33" i="6"/>
  <c r="C38" i="6"/>
  <c r="D38" i="6"/>
  <c r="D43" i="6"/>
  <c r="D28" i="6"/>
  <c r="C28" i="6"/>
  <c r="B2" i="6"/>
  <c r="D52" i="6"/>
  <c r="C52" i="6"/>
  <c r="C57" i="6"/>
  <c r="C58" i="6"/>
  <c r="D49" i="6"/>
  <c r="D48" i="6"/>
  <c r="C54" i="6"/>
  <c r="D55" i="6"/>
  <c r="D60" i="6"/>
  <c r="D50" i="6"/>
  <c r="C50" i="6"/>
  <c r="B53" i="4" l="1"/>
  <c r="A36" i="6" s="1"/>
  <c r="A26" i="6"/>
  <c r="C11" i="6"/>
  <c r="G31" i="4"/>
  <c r="B51" i="4"/>
  <c r="A34" i="6" s="1"/>
  <c r="B59" i="4"/>
  <c r="A41" i="6" s="1"/>
  <c r="A24" i="6"/>
  <c r="B47" i="4"/>
  <c r="A31" i="6" s="1"/>
  <c r="B63" i="4"/>
  <c r="A44" i="6" s="1"/>
  <c r="C10" i="6"/>
  <c r="D10" i="6"/>
  <c r="G49" i="4"/>
  <c r="G61" i="4"/>
  <c r="G37" i="4"/>
  <c r="D43" i="4"/>
  <c r="G43" i="4"/>
  <c r="G55" i="4"/>
  <c r="B44" i="4"/>
  <c r="A28" i="6" s="1"/>
  <c r="D37" i="4"/>
  <c r="B64" i="4"/>
  <c r="A45" i="6" s="1"/>
  <c r="C64" i="6"/>
  <c r="H64" i="6"/>
  <c r="H65" i="6" s="1"/>
  <c r="D2" i="6" s="1"/>
  <c r="B58" i="4"/>
  <c r="A40" i="6" s="1"/>
  <c r="B57" i="4"/>
  <c r="A39" i="6" s="1"/>
  <c r="D55" i="4"/>
  <c r="B62" i="4"/>
  <c r="A43" i="6" s="1"/>
  <c r="A25" i="6"/>
  <c r="B52" i="4"/>
  <c r="A35" i="6" s="1"/>
  <c r="B56" i="4"/>
  <c r="A38" i="6" s="1"/>
  <c r="D49" i="4"/>
  <c r="D31" i="4"/>
  <c r="D61" i="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<sst xmlns="http://schemas.openxmlformats.org/spreadsheetml/2006/main" count="15096" uniqueCount="12828">
  <si>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</si>
  <si>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</si>
  <si>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</si>
  <si>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</si>
  <si>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</si>
  <si>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</si>
  <si>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</si>
  <si>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</si>
  <si>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</si>
  <si>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</si>
  <si>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</si>
  <si>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</si>
  <si>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</si>
  <si>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</si>
  <si>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</si>
  <si>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</si>
  <si>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</si>
  <si>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</si>
  <si>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</si>
  <si>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</si>
  <si>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</si>
  <si>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</si>
  <si>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</si>
  <si>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</si>
  <si>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</si>
  <si>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</si>
  <si>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</si>
  <si>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</si>
  <si>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</si>
  <si>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</si>
  <si>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</si>
  <si>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</si>
  <si>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</si>
  <si>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</si>
  <si>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</si>
  <si>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</si>
  <si>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</si>
  <si>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</si>
  <si>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</si>
  <si>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</si>
  <si>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</si>
  <si>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</si>
  <si>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</si>
  <si>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</si>
  <si>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</si>
  <si>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</si>
  <si>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</si>
  <si>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</si>
  <si>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</si>
  <si>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</si>
  <si>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</si>
  <si>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</si>
  <si>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</si>
  <si>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</si>
  <si>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</si>
  <si>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</si>
  <si>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</si>
  <si>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</si>
  <si>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</si>
  <si>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</si>
  <si>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</si>
  <si>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</si>
  <si>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</si>
  <si>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</si>
  <si>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</si>
  <si>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</si>
  <si>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</si>
  <si>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</si>
  <si>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</si>
  <si>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</si>
  <si>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</si>
  <si>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</si>
  <si>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</si>
  <si>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</si>
  <si>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</si>
  <si>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</si>
  <si>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</si>
  <si>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</si>
  <si>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</si>
  <si>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</si>
  <si>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</si>
  <si>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</si>
  <si>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</si>
  <si>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</si>
  <si>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</si>
  <si>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</si>
  <si>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</si>
  <si>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</si>
  <si>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</si>
  <si>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</si>
  <si>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</si>
  <si>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</si>
  <si>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</si>
  <si>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</si>
  <si>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</si>
  <si>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</si>
  <si>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</si>
  <si>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</si>
  <si>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</si>
  <si>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</si>
  <si>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</si>
  <si>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</si>
  <si>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</si>
  <si>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</si>
  <si>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</si>
  <si>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</si>
  <si>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</si>
  <si>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</si>
  <si>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</si>
  <si>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</si>
  <si>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</si>
  <si>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</si>
  <si>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</si>
  <si>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</si>
  <si>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</si>
  <si>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</si>
  <si>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</si>
  <si>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</si>
  <si>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</si>
  <si>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</si>
  <si>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</si>
  <si>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</si>
  <si>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</si>
  <si>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</si>
  <si>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</si>
  <si>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</si>
  <si>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</si>
  <si>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</si>
  <si>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</si>
  <si>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</si>
  <si>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</si>
  <si>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</si>
  <si>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</si>
  <si>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</si>
  <si>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</si>
  <si>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</si>
  <si>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</si>
  <si>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</si>
  <si>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</si>
  <si>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</si>
  <si>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</si>
  <si>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</si>
  <si>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</si>
  <si>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</si>
  <si>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</si>
  <si>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</si>
  <si>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</si>
  <si>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</si>
  <si>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</si>
  <si>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</si>
  <si>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</si>
  <si>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</si>
  <si>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</si>
  <si>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</si>
  <si>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</si>
  <si>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</si>
  <si>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</si>
  <si>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</si>
  <si>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</si>
  <si>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</si>
  <si>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</si>
  <si>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</si>
  <si>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</si>
  <si>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</si>
  <si>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</si>
  <si>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</si>
  <si>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</si>
  <si>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</si>
  <si>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</si>
  <si>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</si>
  <si>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</si>
  <si>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</si>
  <si>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</si>
  <si>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</si>
  <si>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</si>
  <si>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</si>
  <si>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</si>
  <si>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</si>
  <si>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</si>
  <si>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</si>
  <si>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</si>
  <si>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</si>
  <si>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</si>
  <si>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</si>
  <si>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</si>
  <si>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</si>
  <si>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</si>
  <si>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</si>
  <si>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</si>
  <si>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</si>
  <si>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</si>
  <si>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</si>
  <si>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</si>
  <si>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</si>
  <si>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</si>
  <si>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</si>
  <si>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</si>
  <si>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</si>
  <si>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</si>
  <si>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</si>
  <si>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</si>
  <si>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</si>
  <si>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</si>
  <si>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</si>
  <si>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</si>
  <si>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</si>
  <si>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</si>
  <si>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</si>
  <si>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</si>
  <si>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</si>
  <si>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</si>
  <si>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</si>
  <si>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</si>
  <si>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</si>
  <si>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</si>
  <si>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</si>
  <si>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</si>
  <si>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</si>
  <si>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</si>
  <si>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</si>
  <si>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</si>
  <si>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</si>
  <si>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</si>
  <si>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</si>
  <si>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</si>
  <si>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</si>
  <si>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</si>
  <si>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</si>
  <si>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</si>
  <si>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</si>
  <si>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</si>
  <si>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</si>
  <si>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</si>
  <si>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</si>
  <si>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</si>
  <si>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</si>
  <si>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</si>
  <si>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</si>
  <si>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</si>
  <si>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</si>
  <si>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</si>
  <si>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</si>
  <si>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</si>
  <si>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</si>
  <si>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</si>
  <si>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</si>
  <si>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</si>
  <si>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</si>
  <si>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</si>
  <si>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</si>
  <si>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</si>
  <si>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</si>
  <si>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</si>
  <si>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</si>
  <si>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</si>
  <si>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</si>
  <si>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</si>
  <si>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</si>
  <si>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</si>
  <si>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</si>
  <si>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</si>
  <si>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</si>
  <si>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</si>
  <si>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</si>
  <si>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</si>
  <si>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</si>
  <si>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</si>
  <si>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</si>
  <si>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</si>
  <si>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</si>
  <si>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</si>
  <si>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</si>
  <si>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</si>
  <si>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</si>
  <si>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</si>
  <si>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</si>
  <si>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</si>
  <si>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</si>
  <si>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</si>
  <si>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</si>
  <si>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</si>
  <si>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</si>
  <si>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</si>
  <si>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</si>
  <si>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</si>
  <si>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</si>
  <si>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</si>
  <si>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</si>
  <si>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</si>
  <si>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</si>
  <si>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</si>
  <si>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</si>
  <si>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</si>
  <si>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</si>
  <si>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</si>
  <si>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</si>
  <si>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</si>
  <si>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</si>
  <si>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</si>
  <si>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</si>
  <si>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</si>
  <si>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</si>
  <si>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</si>
  <si>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</si>
  <si>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</si>
  <si>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</si>
  <si>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</si>
  <si>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</si>
  <si>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</si>
  <si>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</si>
  <si>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</si>
  <si>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</si>
  <si>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</si>
  <si>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</si>
  <si>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</si>
  <si>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</si>
  <si>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</si>
  <si>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</si>
  <si>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</si>
  <si>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</si>
  <si>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</si>
  <si>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</si>
  <si>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</si>
  <si>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</si>
  <si>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</si>
  <si>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</si>
  <si>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</si>
  <si>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</si>
  <si>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</si>
  <si>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</si>
  <si>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</si>
  <si>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</si>
  <si>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</si>
  <si>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</si>
  <si>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</si>
  <si>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</si>
  <si>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</si>
  <si>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</si>
  <si>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</si>
  <si>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</si>
  <si>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</si>
  <si>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</si>
  <si>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</si>
  <si>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</si>
  <si>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</si>
  <si>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</si>
  <si>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</si>
  <si>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</si>
  <si>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</si>
  <si>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</si>
  <si>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</si>
  <si>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</si>
  <si>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</si>
  <si>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</si>
  <si>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</si>
  <si>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</si>
  <si>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</si>
  <si>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</si>
  <si>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</si>
  <si>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</si>
  <si>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</si>
  <si>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</si>
  <si>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</si>
  <si>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</si>
  <si>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</si>
  <si>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</si>
  <si>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</si>
  <si>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</si>
  <si>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</si>
  <si>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</si>
  <si>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</si>
  <si>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</si>
  <si>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</si>
  <si>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</si>
  <si>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</si>
  <si>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</si>
  <si>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</si>
  <si>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</si>
  <si>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</si>
  <si>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</si>
  <si>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</si>
  <si>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</si>
  <si>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</si>
  <si>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</si>
  <si>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</si>
  <si>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</si>
  <si>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</si>
  <si>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</si>
  <si>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</si>
  <si>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</si>
  <si>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</si>
  <si>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</si>
  <si>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</si>
  <si>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</si>
  <si>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</si>
  <si>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</si>
  <si>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</si>
  <si>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</si>
  <si>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</si>
  <si>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</si>
  <si>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</si>
  <si>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</si>
  <si>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</si>
  <si>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</si>
  <si>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</si>
  <si>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</si>
  <si>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</si>
  <si>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</si>
  <si>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8"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</si>
  <si>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</si>
  <si>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</si>
  <si>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</si>
  <si>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</si>
  <si>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</si>
  <si>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</si>
  <si>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</si>
  <si>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</si>
  <si>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</si>
  <si>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</si>
  <si>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</si>
  <si>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</si>
  <si>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</si>
  <si>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</si>
  <si>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</si>
  <si>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</si>
  <si>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</si>
  <si>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</si>
  <si>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</si>
  <si>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</si>
  <si>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</si>
  <si>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</si>
  <si>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</si>
  <si>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</si>
  <si>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</si>
  <si>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</si>
  <si>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</si>
  <si>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</si>
  <si>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</si>
  <si>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</si>
  <si>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</si>
  <si>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</si>
  <si>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</si>
  <si>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</si>
  <si>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</si>
  <si>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</si>
  <si>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</si>
  <si>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</si>
  <si>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</si>
  <si>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</si>
  <si>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</si>
  <si>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</si>
  <si>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</si>
  <si>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</si>
  <si>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</si>
  <si>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</si>
  <si>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</si>
  <si>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</si>
  <si>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</si>
  <si>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</si>
  <si>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</si>
  <si>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</si>
  <si>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</si>
  <si>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</si>
  <si>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</si>
  <si>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</si>
  <si>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</si>
  <si>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</si>
  <si>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</si>
  <si>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</si>
  <si>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</si>
  <si>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</si>
  <si>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</si>
  <si>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</si>
  <si>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</si>
  <si>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</si>
  <si>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</si>
  <si>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</si>
  <si>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</si>
  <si>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</si>
  <si>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</si>
  <si>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</si>
  <si>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</si>
  <si>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</si>
  <si>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</si>
  <si>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</si>
  <si>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</si>
  <si>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</si>
  <si>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</si>
  <si>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</si>
  <si>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</si>
  <si>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</si>
  <si>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</si>
  <si>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</si>
  <si>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</si>
  <si>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</si>
  <si>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</si>
  <si>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</si>
  <si>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</si>
  <si>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</si>
  <si>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</si>
  <si>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</si>
  <si>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</si>
  <si>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</si>
  <si>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</si>
  <si>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</si>
  <si>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</si>
  <si>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</si>
  <si>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</si>
  <si>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</si>
  <si>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</si>
  <si>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</si>
  <si>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</si>
  <si>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</si>
  <si>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</si>
  <si>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</si>
  <si>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</si>
  <si>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</si>
  <si>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</si>
  <si>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</si>
  <si>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</si>
  <si>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</si>
  <si>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</si>
  <si>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</si>
  <si>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</si>
  <si>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</si>
  <si>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</si>
  <si>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</si>
  <si>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</si>
  <si>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</si>
  <si>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</si>
  <si>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</si>
  <si>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</si>
  <si>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</si>
  <si>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</si>
  <si>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</si>
  <si>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</si>
  <si>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</si>
  <si>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</si>
  <si>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</si>
  <si>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</si>
  <si>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</si>
  <si>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</si>
  <si>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</si>
  <si>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</si>
  <si>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</si>
  <si>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</si>
  <si>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</si>
  <si>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</si>
  <si>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</si>
  <si>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</si>
  <si>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</si>
  <si>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</si>
  <si>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</si>
  <si>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</si>
  <si>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</si>
  <si>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</si>
  <si>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</si>
  <si>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</si>
  <si>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</si>
  <si>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</si>
  <si>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</si>
  <si>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</si>
  <si>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</si>
  <si>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</si>
  <si>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</si>
  <si>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</si>
  <si>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</si>
  <si>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</si>
  <si>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</si>
  <si>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</si>
  <si>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8"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</si>
  <si>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</si>
  <si>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</si>
  <si>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</si>
  <si>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</si>
  <si>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</si>
  <si>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</si>
  <si>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</si>
  <si>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</si>
  <si>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</si>
  <si>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</si>
  <si>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</si>
  <si>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</si>
  <si>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</si>
  <si>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</si>
  <si>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</si>
  <si>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</si>
  <si>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</si>
  <si>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</si>
  <si>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</si>
  <si>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</si>
  <si>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</si>
  <si>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</si>
  <si>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</si>
  <si>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</si>
  <si>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</si>
  <si>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</si>
  <si>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</si>
  <si>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</si>
  <si>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</si>
  <si>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</si>
  <si>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</si>
  <si>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</si>
  <si>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</si>
  <si>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</si>
  <si>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</si>
  <si>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</si>
  <si>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</si>
  <si>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</si>
  <si>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</si>
  <si>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</si>
  <si>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</si>
  <si>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</si>
  <si>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</si>
  <si>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</si>
  <si>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</si>
  <si>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</si>
  <si>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</si>
  <si>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</si>
  <si>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</si>
  <si>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</si>
  <si>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</si>
  <si>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</si>
  <si>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</si>
  <si>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</si>
  <si>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</si>
  <si>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</si>
  <si>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</si>
  <si>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</si>
  <si>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</si>
  <si>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</si>
  <si>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</si>
  <si>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</si>
  <si>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</si>
  <si>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</si>
  <si>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</si>
  <si>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</si>
  <si>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</si>
  <si>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</si>
  <si>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</si>
  <si>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</si>
  <si>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</si>
  <si>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</si>
  <si>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</si>
  <si>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</si>
  <si>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</si>
  <si>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</si>
  <si>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</si>
  <si>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</si>
  <si>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</si>
  <si>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</si>
  <si>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</si>
  <si>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</si>
  <si>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</si>
  <si>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</si>
  <si>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</si>
  <si>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</si>
  <si>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</si>
  <si>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</si>
  <si>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</si>
  <si>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</si>
  <si>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</si>
  <si>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</si>
  <si>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</si>
  <si>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</si>
  <si>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</si>
  <si>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</si>
  <si>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</si>
  <si>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</si>
  <si>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</si>
  <si>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</si>
  <si>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</si>
  <si>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</si>
  <si>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</si>
  <si>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</si>
  <si>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</si>
  <si>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</si>
  <si>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</si>
  <si>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</si>
  <si>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</si>
  <si>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</si>
  <si>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</si>
  <si>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</si>
  <si>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</si>
  <si>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</si>
  <si>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</si>
  <si>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</si>
  <si>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</si>
  <si>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</si>
  <si>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</si>
  <si>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</si>
  <si>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</si>
  <si>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</si>
  <si>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</si>
  <si>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</si>
  <si>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</si>
  <si>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</si>
  <si>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</si>
  <si>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</si>
  <si>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</si>
  <si>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</si>
  <si>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</si>
  <si>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</si>
  <si>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</si>
  <si>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</si>
  <si>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</si>
  <si>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</si>
  <si>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</si>
  <si>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</si>
  <si>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</si>
  <si>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</si>
  <si>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</si>
  <si>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</si>
  <si>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</si>
  <si>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</si>
  <si>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</si>
  <si>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</si>
  <si>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</si>
  <si>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</si>
  <si>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</si>
  <si>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</si>
  <si>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</si>
  <si>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</si>
  <si>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</si>
  <si>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</si>
  <si>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</si>
  <si>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</si>
  <si>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</si>
  <si>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</si>
  <si>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</si>
  <si>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</si>
  <si>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</si>
  <si>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</si>
  <si>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</si>
  <si>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</si>
  <si>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</si>
  <si>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</si>
  <si>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</si>
  <si>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</si>
  <si>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</si>
  <si>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</si>
  <si>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</si>
  <si>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</si>
  <si>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</si>
  <si>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</si>
  <si>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</si>
  <si>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</si>
  <si>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</si>
  <si>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</si>
  <si>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</si>
  <si>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</si>
  <si>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</si>
  <si>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</si>
  <si>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</si>
  <si>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</si>
  <si>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</si>
  <si>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</si>
  <si>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</si>
  <si>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</si>
  <si>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</si>
  <si>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</si>
  <si>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</si>
  <si>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</si>
  <si>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</si>
  <si>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</si>
  <si>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</si>
  <si>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</si>
  <si>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</si>
  <si>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</si>
  <si>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</si>
  <si>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</si>
  <si>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</si>
  <si>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</si>
  <si>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</si>
  <si>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</si>
  <si>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</si>
  <si>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</si>
  <si>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</si>
  <si>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</si>
  <si>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</si>
  <si>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</si>
  <si>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</si>
  <si>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</si>
  <si>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</si>
  <si>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</si>
  <si>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</si>
  <si>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</si>
  <si>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</si>
  <si>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</si>
  <si>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</si>
  <si>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</si>
  <si>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</si>
  <si>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</si>
  <si>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</si>
  <si>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</si>
  <si>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</si>
  <si>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</si>
  <si>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</si>
  <si>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</si>
  <si>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</si>
  <si>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</si>
  <si>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</si>
  <si>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</si>
  <si>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</si>
  <si>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</si>
  <si>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</si>
  <si>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</si>
  <si>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</si>
  <si>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</si>
  <si>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</si>
  <si>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</si>
  <si>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</si>
  <si>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</si>
  <si>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</si>
  <si>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</si>
  <si>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</si>
  <si>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</si>
  <si>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</si>
  <si>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</si>
  <si>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</si>
  <si>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</si>
  <si>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</si>
  <si>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</si>
  <si>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</si>
  <si>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</si>
  <si>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</si>
  <si>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</si>
  <si>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</si>
  <si>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</si>
  <si>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</si>
  <si>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</si>
  <si>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</si>
  <si>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</si>
  <si>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</si>
  <si>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</si>
  <si>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</si>
  <si>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</si>
  <si>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</si>
  <si>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</si>
  <si>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</si>
  <si>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</si>
  <si>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</si>
  <si>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</si>
  <si>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</si>
  <si>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</si>
  <si>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</si>
  <si>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</si>
  <si>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</si>
  <si>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</si>
  <si>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</si>
  <si>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</si>
  <si>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</si>
  <si>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</si>
  <si>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</si>
  <si>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</si>
  <si>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</si>
  <si>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</si>
  <si>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</si>
  <si>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</si>
  <si>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</si>
  <si>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</si>
  <si>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</si>
  <si>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</si>
  <si>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</si>
  <si>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</si>
  <si>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</si>
  <si>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</si>
  <si>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</si>
  <si>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</si>
  <si>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</si>
  <si>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</si>
  <si>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</si>
  <si>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</si>
  <si>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</si>
  <si>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</si>
  <si>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</si>
  <si>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</si>
  <si>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</si>
  <si>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</si>
  <si>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</si>
  <si>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</si>
  <si>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</si>
  <si>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</si>
  <si>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</si>
  <si>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</si>
  <si>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</si>
  <si>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</si>
  <si>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</si>
  <si>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</si>
  <si>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</si>
  <si>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</si>
  <si>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</si>
  <si>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</si>
  <si>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</si>
  <si>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</si>
  <si>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</si>
  <si>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</si>
  <si>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</si>
  <si>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</si>
  <si>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</si>
  <si>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</si>
  <si>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</si>
  <si>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</si>
  <si>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</si>
  <si>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</si>
  <si>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</si>
  <si>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</si>
  <si>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</si>
  <si>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</si>
  <si>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</si>
  <si>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</si>
  <si>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</si>
  <si>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</si>
  <si>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</si>
  <si>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</si>
  <si>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</si>
  <si>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</si>
  <si>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</si>
  <si>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</si>
  <si>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</si>
  <si>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</si>
  <si>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</si>
  <si>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</si>
  <si>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</si>
  <si>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</si>
  <si>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</si>
  <si>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</si>
  <si>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</si>
  <si>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</si>
  <si>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</si>
  <si>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</si>
  <si>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</si>
  <si>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</si>
  <si>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</si>
  <si>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</si>
  <si>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</si>
  <si>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</si>
  <si>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</si>
  <si>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</si>
  <si>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</si>
  <si>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</si>
  <si>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</si>
  <si>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</si>
  <si>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</si>
  <si>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</si>
  <si>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</si>
  <si>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</si>
  <si>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</si>
  <si>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</si>
  <si>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</si>
  <si>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</si>
  <si>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</si>
  <si>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</si>
  <si>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</si>
  <si>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</si>
  <si>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</si>
  <si>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</si>
  <si>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</si>
  <si>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</si>
  <si>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</si>
  <si>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</si>
  <si>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</si>
  <si>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</si>
  <si>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</si>
  <si>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</si>
  <si>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</si>
  <si>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</si>
  <si>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</si>
  <si>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</si>
  <si>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</si>
  <si>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</si>
  <si>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</si>
  <si>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</si>
  <si>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</si>
  <si>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</si>
  <si>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</si>
  <si>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</si>
  <si>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</si>
  <si>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</si>
  <si>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</si>
  <si>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</si>
  <si>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</si>
  <si>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</si>
  <si>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</si>
  <si>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</si>
  <si>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</si>
  <si>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</si>
  <si>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</si>
  <si>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</si>
  <si>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</si>
  <si>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</si>
  <si>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</si>
  <si>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3"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</si>
  <si>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</si>
  <si>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</si>
  <si>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</si>
  <si>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</si>
  <si>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</si>
  <si>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</si>
  <si>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</si>
  <si>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</si>
  <si>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</si>
  <si>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</si>
  <si>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</si>
  <si>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</si>
  <si>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</si>
  <si>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</si>
  <si>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</si>
  <si>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</si>
  <si>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</si>
  <si>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</si>
  <si>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</si>
  <si>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</si>
  <si>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</si>
  <si>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</si>
  <si>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</si>
  <si>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</si>
  <si>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</si>
  <si>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</si>
  <si>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</si>
  <si>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</si>
  <si>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</si>
  <si>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</si>
  <si>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</si>
  <si>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</si>
  <si>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</si>
  <si>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</si>
  <si>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</si>
  <si>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</si>
  <si>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</si>
  <si>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</si>
  <si>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</si>
  <si>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</si>
  <si>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</si>
  <si>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</si>
  <si>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</si>
  <si>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</si>
  <si>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</si>
  <si>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</si>
  <si>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</si>
  <si>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</si>
  <si>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</si>
  <si>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</si>
  <si>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</si>
  <si>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</si>
  <si>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</si>
  <si>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</si>
  <si>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</si>
  <si>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</si>
  <si>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</si>
  <si>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</si>
  <si>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</si>
  <si>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</si>
  <si>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</si>
  <si>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</si>
  <si>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</si>
  <si>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</si>
  <si>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</si>
  <si>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</si>
  <si>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</si>
  <si>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</si>
  <si>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</si>
  <si>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</si>
  <si>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</si>
  <si>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</si>
  <si>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</si>
  <si>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</si>
  <si>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</si>
  <si>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</si>
  <si>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</si>
  <si>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</si>
  <si>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</si>
  <si>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</si>
  <si>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</si>
  <si>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</si>
  <si>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</si>
  <si>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</si>
  <si>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</si>
  <si>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</si>
  <si>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</si>
  <si>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</si>
  <si>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</si>
  <si>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</si>
  <si>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</si>
  <si>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</si>
  <si>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</si>
  <si>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</si>
  <si>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</si>
  <si>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</si>
  <si>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</si>
  <si>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</si>
  <si>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</si>
  <si>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</si>
  <si>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</si>
  <si>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</si>
  <si>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</si>
  <si>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</si>
  <si>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</si>
  <si>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</si>
  <si>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</si>
  <si>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</si>
  <si>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</si>
  <si>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</si>
  <si>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</si>
  <si>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</si>
  <si>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</si>
  <si>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</si>
  <si>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</si>
  <si>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</si>
  <si>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</si>
  <si>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</si>
  <si>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</si>
  <si>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</si>
  <si>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</si>
  <si>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</si>
  <si>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</si>
  <si>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</si>
  <si>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</si>
  <si>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</si>
  <si>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</si>
  <si>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</si>
  <si>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</si>
  <si>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</si>
  <si>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</si>
  <si>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</si>
  <si>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</si>
  <si>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</si>
  <si>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</si>
  <si>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</si>
  <si>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</si>
  <si>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</si>
  <si>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</si>
  <si>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</si>
  <si>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</si>
  <si>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</si>
  <si>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</si>
  <si>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</si>
  <si>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</si>
  <si>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</si>
  <si>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</si>
  <si>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</si>
  <si>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</si>
  <si>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</si>
  <si>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</si>
  <si>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</si>
  <si>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</si>
  <si>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</si>
  <si>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</si>
  <si>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</si>
  <si>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</si>
  <si>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</si>
  <si>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</si>
  <si>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</si>
  <si>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</si>
  <si>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</si>
  <si>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</si>
  <si>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</si>
  <si>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</si>
  <si>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</si>
  <si>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</si>
  <si>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</si>
  <si>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</si>
  <si>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</si>
  <si>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</si>
  <si>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</si>
  <si>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</si>
  <si>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</si>
  <si>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</si>
  <si>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</si>
  <si>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</si>
  <si>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</si>
  <si>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</si>
  <si>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</si>
  <si>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</si>
  <si>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</si>
  <si>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</si>
  <si>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</si>
  <si>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</si>
  <si>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</si>
  <si>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</si>
  <si>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</si>
  <si>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</si>
  <si>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</si>
  <si>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</si>
  <si>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</si>
  <si>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</si>
  <si>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</si>
  <si>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</si>
  <si>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</si>
  <si>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</si>
  <si>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</si>
  <si>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</si>
  <si>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</si>
  <si>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</si>
  <si>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</si>
  <si>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</si>
  <si>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</si>
  <si>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</si>
  <si>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</si>
  <si>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</si>
  <si>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</si>
  <si>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</si>
  <si>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</si>
  <si>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</si>
  <si>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</si>
  <si>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</si>
  <si>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</si>
  <si>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</si>
  <si>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</si>
  <si>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</si>
  <si>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</si>
  <si>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</si>
  <si>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</si>
  <si>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</si>
  <si>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</si>
  <si>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</si>
  <si>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</si>
  <si>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</si>
  <si>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</si>
  <si>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</si>
  <si>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</si>
  <si>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</si>
  <si>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</si>
  <si>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</si>
  <si>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</si>
  <si>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</si>
  <si>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</si>
  <si>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</si>
  <si>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</si>
  <si>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</si>
  <si>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</si>
  <si>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</si>
  <si>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</si>
  <si>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</si>
  <si>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</si>
  <si>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</si>
  <si>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</si>
  <si>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</si>
  <si>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</si>
  <si>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</si>
  <si>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</si>
  <si>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</si>
  <si>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</si>
  <si>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</si>
  <si>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</si>
  <si>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</si>
  <si>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</si>
  <si>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</si>
  <si>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</si>
  <si>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</si>
  <si>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</si>
  <si>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</si>
  <si>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</si>
  <si>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</si>
  <si>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</si>
  <si>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</si>
  <si>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</si>
  <si>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</si>
  <si>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</si>
  <si>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</si>
  <si>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</si>
  <si>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</si>
  <si>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</si>
  <si>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</si>
  <si>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</si>
  <si>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</si>
  <si>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</si>
  <si>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</si>
  <si>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</si>
  <si>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</si>
  <si>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</si>
  <si>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</si>
  <si>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</si>
  <si>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</si>
  <si>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</si>
  <si>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</si>
  <si>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</si>
  <si>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</si>
  <si>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</si>
  <si>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</si>
  <si>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</si>
  <si>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</si>
  <si>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</si>
  <si>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</si>
  <si>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</si>
  <si>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</si>
  <si>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</si>
  <si>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</si>
  <si>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</si>
  <si>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</si>
  <si>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</si>
  <si>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</si>
  <si>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</si>
  <si>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</si>
  <si>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</si>
  <si>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</si>
  <si>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</si>
  <si>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</si>
  <si>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</si>
  <si>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</si>
  <si>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</si>
  <si>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</si>
  <si>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</si>
  <si>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</si>
  <si>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</si>
  <si>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</si>
  <si>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</si>
  <si>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</si>
  <si>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</si>
  <si>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</si>
  <si>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</si>
  <si>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</si>
  <si>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</si>
  <si>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</si>
  <si>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</si>
  <si>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</si>
  <si>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</si>
  <si>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</si>
  <si>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</si>
  <si>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</si>
  <si>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</si>
  <si>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</si>
  <si>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</si>
  <si>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</si>
  <si>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</si>
  <si>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</si>
  <si>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</si>
  <si>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</si>
  <si>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</si>
  <si>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</si>
  <si>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</si>
  <si>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</si>
  <si>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</si>
  <si>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</si>
  <si>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</si>
  <si>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</si>
  <si>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</si>
  <si>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</si>
  <si>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</si>
  <si>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</si>
  <si>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</si>
  <si>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</si>
  <si>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</si>
  <si>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</si>
  <si>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</si>
  <si>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</si>
  <si>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</si>
  <si>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</si>
  <si>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</si>
  <si>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</si>
  <si>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</si>
  <si>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</si>
  <si>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</si>
  <si>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</si>
  <si>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</si>
  <si>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</si>
  <si>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</si>
  <si>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</si>
  <si>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</si>
  <si>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</si>
  <si>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</si>
  <si>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</si>
  <si>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</si>
  <si>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</si>
  <si>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</si>
  <si>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</si>
  <si>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</si>
  <si>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</si>
  <si>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</si>
  <si>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</si>
  <si>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</si>
  <si>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</si>
  <si>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</si>
  <si>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</si>
  <si>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</si>
  <si>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</si>
  <si>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</si>
  <si>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</si>
  <si>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</si>
  <si>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</si>
  <si>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</si>
  <si>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</si>
  <si>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</si>
  <si>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</si>
  <si>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</si>
  <si>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</si>
  <si>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</si>
  <si>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</si>
  <si>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</si>
  <si>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</si>
  <si>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</si>
  <si>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</si>
  <si>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</si>
  <si>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</si>
  <si>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</si>
  <si>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</si>
  <si>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</si>
  <si>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</si>
  <si>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</si>
  <si>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</si>
  <si>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</si>
  <si>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</si>
  <si>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</si>
  <si>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</si>
  <si>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</si>
  <si>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</si>
  <si>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</si>
  <si>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</si>
  <si>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</si>
  <si>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</si>
  <si>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</si>
  <si>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</si>
  <si>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</si>
  <si>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</si>
  <si>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</si>
  <si>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</si>
  <si>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</si>
  <si>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</si>
  <si>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</si>
  <si>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</si>
  <si>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</si>
  <si>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</si>
  <si>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</si>
  <si>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</si>
  <si>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</si>
  <si>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</si>
  <si>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</si>
  <si>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</si>
  <si>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</si>
  <si>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</si>
  <si>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</si>
  <si>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</si>
  <si>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</si>
  <si>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</si>
  <si>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</si>
  <si>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</si>
  <si>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</si>
  <si>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</si>
  <si>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</si>
  <si>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</si>
  <si>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</si>
  <si>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</si>
  <si>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</si>
  <si>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</si>
  <si>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</si>
  <si>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</si>
  <si>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</si>
  <si>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</si>
  <si>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</si>
  <si>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</si>
  <si>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</si>
  <si>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</si>
  <si>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</si>
  <si>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</si>
  <si>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</si>
  <si>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</si>
  <si>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</si>
  <si>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</si>
  <si>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</si>
  <si>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</si>
  <si>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</si>
  <si>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</si>
  <si>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</si>
  <si>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</si>
  <si>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</si>
  <si>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</si>
  <si>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</si>
  <si>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</si>
  <si>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</si>
  <si>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</si>
  <si>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</si>
  <si>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</si>
  <si>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</si>
  <si>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</si>
  <si>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</si>
  <si>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</si>
  <si>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</si>
  <si>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</si>
  <si>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</si>
  <si>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</si>
  <si>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</si>
  <si>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</si>
  <si>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</si>
  <si>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</si>
  <si>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</si>
  <si>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</si>
  <si>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</si>
  <si>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</si>
  <si>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</si>
  <si>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</si>
  <si>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</si>
  <si>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</si>
  <si>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</si>
  <si>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</si>
  <si>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</si>
  <si>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</si>
  <si>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</si>
  <si>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</si>
  <si>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</si>
  <si>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</si>
  <si>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</si>
  <si>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</si>
  <si>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</si>
  <si>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</si>
  <si>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</si>
  <si>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</si>
  <si>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</si>
  <si>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</si>
  <si>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</si>
  <si>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</si>
  <si>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</si>
  <si>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</si>
  <si>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</si>
  <si>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</si>
  <si>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</si>
  <si>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</si>
  <si>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</si>
  <si>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</si>
  <si>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</si>
  <si>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</si>
  <si>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</si>
  <si>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</si>
  <si>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</si>
  <si>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</si>
  <si>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</si>
  <si>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</si>
  <si>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</si>
  <si>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</si>
  <si>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</si>
  <si>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</si>
  <si>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</si>
  <si>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</si>
  <si>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</si>
  <si>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</si>
  <si>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</si>
  <si>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</si>
  <si>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</si>
  <si>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</si>
  <si>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</si>
  <si>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</si>
  <si>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</si>
  <si>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</si>
  <si>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</si>
  <si>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</si>
  <si>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</si>
  <si>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</si>
  <si>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</si>
  <si>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</si>
  <si>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</si>
  <si>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</si>
  <si>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</si>
  <si>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</si>
  <si>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</si>
  <si>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</si>
  <si>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</si>
  <si>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</si>
  <si>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</si>
  <si>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</si>
  <si>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</si>
  <si>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</si>
  <si>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</si>
  <si>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</si>
  <si>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</si>
  <si>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</si>
  <si>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</si>
  <si>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</si>
  <si>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</si>
  <si>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</si>
  <si>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</si>
  <si>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</si>
  <si>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</si>
  <si>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</si>
  <si>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</si>
  <si>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</si>
  <si>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</si>
  <si>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</si>
  <si>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</si>
  <si>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</si>
  <si>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</si>
  <si>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</si>
  <si>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</si>
  <si>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</si>
  <si>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</si>
  <si>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</si>
  <si>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</si>
  <si>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</si>
  <si>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</si>
  <si>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</si>
  <si>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</si>
  <si>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</si>
  <si>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</si>
  <si>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</si>
  <si>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</si>
  <si>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</si>
  <si>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3"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</si>
  <si>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</si>
  <si>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</si>
  <si>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</si>
  <si>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</si>
  <si>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</si>
  <si>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</si>
  <si>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</si>
  <si>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</si>
  <si>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</si>
  <si>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</si>
  <si>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</si>
  <si>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</si>
  <si>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</si>
  <si>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8"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</si>
  <si>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</si>
  <si>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</si>
  <si>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</si>
  <si>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</si>
  <si>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</si>
  <si>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</si>
  <si>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</si>
  <si>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</si>
  <si>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</si>
  <si>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</si>
  <si>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</si>
  <si>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</si>
  <si>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8"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</si>
  <si>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</si>
  <si>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</si>
  <si>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</si>
  <si>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</si>
  <si>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</si>
  <si>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</si>
  <si>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</si>
  <si>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</si>
  <si>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</si>
  <si>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</si>
  <si>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</si>
  <si>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3"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</si>
  <si>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</si>
  <si>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</si>
  <si>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</si>
  <si>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</si>
  <si>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</si>
  <si>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</si>
  <si>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</si>
  <si>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</si>
  <si>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</si>
  <si>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</si>
  <si>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</si>
  <si>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</si>
  <si>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</si>
  <si>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</si>
  <si>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</si>
  <si>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</si>
  <si>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</si>
  <si>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</si>
  <si>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</si>
  <si>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</si>
  <si>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</si>
  <si>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</si>
  <si>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</si>
  <si>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</si>
  <si>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</si>
  <si>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</si>
  <si>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</si>
  <si>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</si>
  <si>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</si>
  <si>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</si>
  <si>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</si>
  <si>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</si>
  <si>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</si>
  <si>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</si>
  <si>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</si>
  <si>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</si>
  <si>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</si>
  <si>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</si>
  <si>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8"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</si>
  <si>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</si>
  <si>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</si>
  <si>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</si>
  <si>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</si>
  <si>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</si>
  <si>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</si>
  <si>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</si>
  <si>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</si>
  <si>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</si>
  <si>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</si>
  <si>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</si>
  <si>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</si>
  <si>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</si>
  <si>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</si>
  <si>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</si>
  <si>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</si>
  <si>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</si>
  <si>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</si>
  <si>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</si>
  <si>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</si>
  <si>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</si>
  <si>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</si>
  <si>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</si>
  <si>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8"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</si>
  <si>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</si>
  <si>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</si>
  <si>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</si>
  <si>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</si>
  <si>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</si>
  <si>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</si>
  <si>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</si>
  <si>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</si>
  <si>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</si>
  <si>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</si>
  <si>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</si>
  <si>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</si>
  <si>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</si>
  <si>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</si>
  <si>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</si>
  <si>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</si>
  <si>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</si>
  <si>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</si>
  <si>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</si>
  <si>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</si>
  <si>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</si>
  <si>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</si>
  <si>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</si>
  <si>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</si>
  <si>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</si>
  <si>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</si>
  <si>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</si>
  <si>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</si>
  <si>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</si>
  <si>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</si>
  <si>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</si>
  <si>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</si>
  <si>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</si>
  <si>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</si>
  <si>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</si>
  <si>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</si>
  <si>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</si>
  <si>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</si>
  <si>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</si>
  <si>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</si>
  <si>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</si>
  <si>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</si>
  <si>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</si>
  <si>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</si>
  <si>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</si>
  <si>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</si>
  <si>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</si>
  <si>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</si>
  <si>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</si>
  <si>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</si>
  <si>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</si>
  <si>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</si>
  <si>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</si>
  <si>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</si>
  <si>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</si>
  <si>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</si>
  <si>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</si>
  <si>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</si>
  <si>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</si>
  <si>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</si>
  <si>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</si>
  <si>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</si>
  <si>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</si>
  <si>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</si>
  <si>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</si>
  <si>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</si>
  <si>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</si>
  <si>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</si>
  <si>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</si>
  <si>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</si>
  <si>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</si>
  <si>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</si>
  <si>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</si>
  <si>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</si>
  <si>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</si>
  <si>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</si>
  <si>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</si>
  <si>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</si>
  <si>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</si>
  <si>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</si>
  <si>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</si>
  <si>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</si>
  <si>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</si>
  <si>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</si>
  <si>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</si>
  <si>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</si>
  <si>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</si>
  <si>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</si>
  <si>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</si>
  <si>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</si>
  <si>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</si>
  <si>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</si>
  <si>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</si>
  <si>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</si>
  <si>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</si>
  <si>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</si>
  <si>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</si>
  <si>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</si>
  <si>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</si>
  <si>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</si>
  <si>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</si>
  <si>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</si>
  <si>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</si>
  <si>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</si>
  <si>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</si>
  <si>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</si>
  <si>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</si>
  <si>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</si>
  <si>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</si>
  <si>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</si>
  <si>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</si>
  <si>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</si>
  <si>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</si>
  <si>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</si>
  <si>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</si>
  <si>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</si>
  <si>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</si>
  <si>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</si>
  <si>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</si>
  <si>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</si>
  <si>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</si>
  <si>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</si>
  <si>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</si>
  <si>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</si>
  <si>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</si>
  <si>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</si>
  <si>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</si>
  <si>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</si>
  <si>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</si>
  <si>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</si>
  <si>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</si>
  <si>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</si>
  <si>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</si>
  <si>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</si>
  <si>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</si>
  <si>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</si>
  <si>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</si>
  <si>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</si>
  <si>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</si>
  <si>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</si>
  <si>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</si>
  <si>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</si>
  <si>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</si>
  <si>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</si>
  <si>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</si>
  <si>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</si>
  <si>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</si>
  <si>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</si>
  <si>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</si>
  <si>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</si>
  <si>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</si>
  <si>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</si>
  <si>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</si>
  <si>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</si>
  <si>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</si>
  <si>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</si>
  <si>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</si>
  <si>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</si>
  <si>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</si>
  <si>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</si>
  <si>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</si>
  <si>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</si>
  <si>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</si>
  <si>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</si>
  <si>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</si>
  <si>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</si>
  <si>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</si>
  <si>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</si>
  <si>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</si>
  <si>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</si>
  <si>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</si>
  <si>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</si>
  <si>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</si>
  <si>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</si>
  <si>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</si>
  <si>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</si>
  <si>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</si>
  <si>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</si>
  <si>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</si>
  <si>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</si>
  <si>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</si>
  <si>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</si>
  <si>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</si>
  <si>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</si>
  <si>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</si>
  <si>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</si>
  <si>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</si>
  <si>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</si>
  <si>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</si>
  <si>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</si>
  <si>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</si>
  <si>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</si>
  <si>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</si>
  <si>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</si>
  <si>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</si>
  <si>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</si>
  <si>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</si>
  <si>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</si>
  <si>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</si>
  <si>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</si>
  <si>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</si>
  <si>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</si>
  <si>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</si>
  <si>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</si>
  <si>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</si>
  <si>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</si>
  <si>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</si>
  <si>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</si>
  <si>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</si>
  <si>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</si>
  <si>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</si>
  <si>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</si>
  <si>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</si>
  <si>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</si>
  <si>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</si>
  <si>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</si>
  <si>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</si>
  <si>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</si>
  <si>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</si>
  <si>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</si>
  <si>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</si>
  <si>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</si>
  <si>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</si>
  <si>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</si>
  <si>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</si>
  <si>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</si>
  <si>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</si>
  <si>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</si>
  <si>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</si>
  <si>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</si>
  <si>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</si>
  <si>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</si>
  <si>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</si>
  <si>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</si>
  <si>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</si>
  <si>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</si>
  <si>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</si>
  <si>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</si>
  <si>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</si>
  <si>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</si>
  <si>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</si>
  <si>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</si>
  <si>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</si>
  <si>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</si>
  <si>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</si>
  <si>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</si>
  <si>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</si>
  <si>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</si>
  <si>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</si>
  <si>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</si>
  <si>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</si>
  <si>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</si>
  <si>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</si>
  <si>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</si>
  <si>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</si>
  <si>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</si>
  <si>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</si>
  <si>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</si>
  <si>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</si>
  <si>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</si>
  <si>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</si>
  <si>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</si>
  <si>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</si>
  <si>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</si>
  <si>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</si>
  <si>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</si>
  <si>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</si>
  <si>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</si>
  <si>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</si>
  <si>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</si>
  <si>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</si>
  <si>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</si>
  <si>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</si>
  <si>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</si>
  <si>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</si>
  <si>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</si>
  <si>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</si>
  <si>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</si>
  <si>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</si>
  <si>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</si>
  <si>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</si>
  <si>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</si>
  <si>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</si>
  <si>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</si>
  <si>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</si>
  <si>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</si>
  <si>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</si>
  <si>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</si>
  <si>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</si>
  <si>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</si>
  <si>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</si>
  <si>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</si>
  <si>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</si>
  <si>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</si>
  <si>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</si>
  <si>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</si>
  <si>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</si>
  <si>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</si>
  <si>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</si>
  <si>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</si>
  <si>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</si>
  <si>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</si>
  <si>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</si>
  <si>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</si>
  <si>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</si>
  <si>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</si>
  <si>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</si>
  <si>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</si>
  <si>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</si>
  <si>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</si>
  <si>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</si>
  <si>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</si>
  <si>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</si>
  <si>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</si>
  <si>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</si>
  <si>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</si>
  <si>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</si>
  <si>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</si>
  <si>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</si>
  <si>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</si>
  <si>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</si>
  <si>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</si>
  <si>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</si>
  <si>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</si>
  <si>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</si>
  <si>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</si>
  <si>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</si>
  <si>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</si>
  <si>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</si>
  <si>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</si>
  <si>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</si>
  <si>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</si>
  <si>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</si>
  <si>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</si>
  <si>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</si>
  <si>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</si>
  <si>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</si>
  <si>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</si>
  <si>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</si>
  <si>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</si>
  <si>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</si>
  <si>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</si>
  <si>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</si>
  <si>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</si>
  <si>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</si>
  <si>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</si>
  <si>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</si>
  <si>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</si>
  <si>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</si>
  <si>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</si>
  <si>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</si>
  <si>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</si>
  <si>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</si>
  <si>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</si>
  <si>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</si>
  <si>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</si>
  <si>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</si>
  <si>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</si>
  <si>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</si>
  <si>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</si>
  <si>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</si>
  <si>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</si>
  <si>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</si>
  <si>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</si>
  <si>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</si>
  <si>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</si>
  <si>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</si>
  <si>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</si>
  <si>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</si>
  <si>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</si>
  <si>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</si>
  <si>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</si>
  <si>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</si>
  <si>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</si>
  <si>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</si>
  <si>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</si>
  <si>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</si>
  <si>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</si>
  <si>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</si>
  <si>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</si>
  <si>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</si>
  <si>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</si>
  <si>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</si>
  <si>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</si>
  <si>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</si>
  <si>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</si>
  <si>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</si>
  <si>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</si>
  <si>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</si>
  <si>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</si>
  <si>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</si>
  <si>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</si>
  <si>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</si>
  <si>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</si>
  <si>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</si>
  <si>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</si>
  <si>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</si>
  <si>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</si>
  <si>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</si>
  <si>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</si>
  <si>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</si>
  <si>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</si>
  <si>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</si>
  <si>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</si>
  <si>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</si>
  <si>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</si>
  <si>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</si>
  <si>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</si>
  <si>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</si>
  <si>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</si>
  <si>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</si>
  <si>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</si>
  <si>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</si>
  <si>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</si>
  <si>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</si>
  <si>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</si>
  <si>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</si>
  <si>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</si>
  <si>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</si>
  <si>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</si>
  <si>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</si>
  <si>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</si>
  <si>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</si>
  <si>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</si>
  <si>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</si>
  <si>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</si>
  <si>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</si>
  <si>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</si>
  <si>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</si>
  <si>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</si>
  <si>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</si>
  <si>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</si>
  <si>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</si>
  <si>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</si>
  <si>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</si>
  <si>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</si>
  <si>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</si>
  <si>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</si>
  <si>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</si>
  <si>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</si>
  <si>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</si>
  <si>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</si>
  <si>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</si>
  <si>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</si>
  <si>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</si>
  <si>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</si>
  <si>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</si>
  <si>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</si>
  <si>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</si>
  <si>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</si>
  <si>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</si>
  <si>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</si>
  <si>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</si>
  <si>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</si>
  <si>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</si>
  <si>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</si>
  <si>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</si>
  <si>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</si>
  <si>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</si>
  <si>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</si>
  <si>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</si>
  <si>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</si>
  <si>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</si>
  <si>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</si>
  <si>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</si>
  <si>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</si>
  <si>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</si>
  <si>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</si>
  <si>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</si>
  <si>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</si>
  <si>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</si>
  <si>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</si>
  <si>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</si>
  <si>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</si>
  <si>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</si>
  <si>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</si>
  <si>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</si>
  <si>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</si>
  <si>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</si>
  <si>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</si>
  <si>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</si>
  <si>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</si>
  <si>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</si>
  <si>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</si>
  <si>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</si>
  <si>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</si>
  <si>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</si>
  <si>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</si>
  <si>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</si>
  <si>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</si>
  <si>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</si>
  <si>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</si>
  <si>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</si>
  <si>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</si>
  <si>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</si>
  <si>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</si>
  <si>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</si>
  <si>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</si>
  <si>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</si>
  <si>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</si>
  <si>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</si>
  <si>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</si>
  <si>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</si>
  <si>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</si>
  <si>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</si>
  <si>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</si>
  <si>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</si>
  <si>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</si>
  <si>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</si>
  <si>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</si>
  <si>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</si>
  <si>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</si>
  <si>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</si>
  <si>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</si>
  <si>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</si>
  <si>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</si>
  <si>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</si>
  <si>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</si>
  <si>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</si>
  <si>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</si>
  <si>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</si>
  <si>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</si>
  <si>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</si>
  <si>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</si>
  <si>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</si>
  <si>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</si>
  <si>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</si>
  <si>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</si>
  <si>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</si>
  <si>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</si>
  <si>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</si>
  <si>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</si>
  <si>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</si>
  <si>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</si>
  <si>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</si>
  <si>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</si>
  <si>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</si>
  <si>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</si>
  <si>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</si>
  <si>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</si>
  <si>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</si>
  <si>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</si>
  <si>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</si>
  <si>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</si>
  <si>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</si>
  <si>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</si>
  <si>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</si>
  <si>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</si>
  <si>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</si>
  <si>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</si>
  <si>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</si>
  <si>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</si>
  <si>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</si>
  <si>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</si>
  <si>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</si>
  <si>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</si>
  <si>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</si>
  <si>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</si>
  <si>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</si>
  <si>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</si>
  <si>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</si>
  <si>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</si>
  <si>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</si>
  <si>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</si>
  <si>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</si>
  <si>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</si>
  <si>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</si>
  <si>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</si>
  <si>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</si>
  <si>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</si>
  <si>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</si>
  <si>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</si>
  <si>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</si>
  <si>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</si>
  <si>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</si>
  <si>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</si>
  <si>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</si>
  <si>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</si>
  <si>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</si>
  <si>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</si>
  <si>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</si>
  <si>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</si>
  <si>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</si>
  <si>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</si>
  <si>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</si>
  <si>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</si>
  <si>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</si>
  <si>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</si>
  <si>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</si>
  <si>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</si>
  <si>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</si>
  <si>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</si>
  <si>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</si>
  <si>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</si>
  <si>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</si>
  <si>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</si>
  <si>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</si>
  <si>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</si>
  <si>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</si>
  <si>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</si>
  <si>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</si>
  <si>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</si>
  <si>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</si>
  <si>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</si>
  <si>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</si>
  <si>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</si>
  <si>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</si>
  <si>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</si>
  <si>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</si>
  <si>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</si>
  <si>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</si>
  <si>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</si>
  <si>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</si>
  <si>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</si>
  <si>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</si>
  <si>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</si>
  <si>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</si>
  <si>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</si>
  <si>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</si>
  <si>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</si>
  <si>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</si>
  <si>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</si>
  <si>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</si>
  <si>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</si>
  <si>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</si>
  <si>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</si>
  <si>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</si>
  <si>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</si>
  <si>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</si>
  <si>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</si>
  <si>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</si>
  <si>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</si>
  <si>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</si>
  <si>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</si>
  <si>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</si>
  <si>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</si>
  <si>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</si>
  <si>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</si>
  <si>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</si>
  <si>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</si>
  <si>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</si>
  <si>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</si>
  <si>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</si>
  <si>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</si>
  <si>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</si>
  <si>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</si>
  <si>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</si>
  <si>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</si>
  <si>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</si>
  <si>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</si>
  <si>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</si>
  <si>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</si>
  <si>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</si>
  <si>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</si>
  <si>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</si>
  <si>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</si>
  <si>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</si>
  <si>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</si>
  <si>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</si>
  <si>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</si>
  <si>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</si>
  <si>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</si>
  <si>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</si>
  <si>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</si>
  <si>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</si>
  <si>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</si>
  <si>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</si>
  <si>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</si>
  <si>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</si>
  <si>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</si>
  <si>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</si>
  <si>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</si>
  <si>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</si>
  <si>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</si>
  <si>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</si>
  <si>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</si>
  <si>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</si>
  <si>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</si>
  <si>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</si>
  <si>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</si>
  <si>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</si>
  <si>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</si>
  <si>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</si>
  <si>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</si>
  <si>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</si>
  <si>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</si>
  <si>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</si>
  <si>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</si>
  <si>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</si>
  <si>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</si>
  <si>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</si>
  <si>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</si>
  <si>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</si>
  <si>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</si>
  <si>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</si>
  <si>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</si>
  <si>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</si>
  <si>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</si>
  <si>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</si>
  <si>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</si>
  <si>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</si>
  <si>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</si>
  <si>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</si>
  <si>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</si>
  <si>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</si>
  <si>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</si>
  <si>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</si>
  <si>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</si>
  <si>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</si>
  <si>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</si>
  <si>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</si>
  <si>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</si>
  <si>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</si>
  <si>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</si>
  <si>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</si>
  <si>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</si>
  <si>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</si>
  <si>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</si>
  <si>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</si>
  <si>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</si>
  <si>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</si>
  <si>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</si>
  <si>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</si>
  <si>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</si>
  <si>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</si>
  <si>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</si>
  <si>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</si>
  <si>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</si>
  <si>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</si>
  <si>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</si>
  <si>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</si>
  <si>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</si>
  <si>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</si>
  <si>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</si>
  <si>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</si>
  <si>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</si>
  <si>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</si>
  <si>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</si>
  <si>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</si>
  <si>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</si>
  <si>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</si>
  <si>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</si>
  <si>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</si>
  <si>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</si>
  <si>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</si>
  <si>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</si>
  <si>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</si>
  <si>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</si>
  <si>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</si>
  <si>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</si>
  <si>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</si>
  <si>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</si>
  <si>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</si>
  <si>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</si>
  <si>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</si>
  <si>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</si>
  <si>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</si>
  <si>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</si>
  <si>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</si>
  <si>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</si>
  <si>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</si>
  <si>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</si>
  <si>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</si>
  <si>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</si>
  <si>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</si>
  <si>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</si>
  <si>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</si>
  <si>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</si>
  <si>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</si>
  <si>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</si>
  <si>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</si>
  <si>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</si>
  <si>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</si>
  <si>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</si>
  <si>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</si>
  <si>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</si>
  <si>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</si>
  <si>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</si>
  <si>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</si>
  <si>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</si>
  <si>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</si>
  <si>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</si>
  <si>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</si>
  <si>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</si>
  <si>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</si>
  <si>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</si>
  <si>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</si>
  <si>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</si>
  <si>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</si>
  <si>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</si>
  <si>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</si>
  <si>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</si>
  <si>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</si>
  <si>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</si>
  <si>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</si>
  <si>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</si>
  <si>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</si>
  <si>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</si>
  <si>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</si>
  <si>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</si>
  <si>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</si>
  <si>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</si>
  <si>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</si>
  <si>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</si>
  <si>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</si>
  <si>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</si>
  <si>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</si>
  <si>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</si>
  <si>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</si>
  <si>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</si>
  <si>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</si>
  <si>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</si>
  <si>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</si>
  <si>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</si>
  <si>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</si>
  <si>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</si>
  <si>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</si>
  <si>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</si>
  <si>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</si>
  <si>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</si>
  <si>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</si>
  <si>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</si>
  <si>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</si>
  <si>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</si>
  <si>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</si>
  <si>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</si>
  <si>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</si>
  <si>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</si>
  <si>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</si>
  <si>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</si>
  <si>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</si>
  <si>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</si>
  <si>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</si>
  <si>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</si>
  <si>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</si>
  <si>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</si>
  <si>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</si>
  <si>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</si>
  <si>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</si>
  <si>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</si>
  <si>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</si>
  <si>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</si>
  <si>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</si>
  <si>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</si>
  <si>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</si>
  <si>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</si>
  <si>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</si>
  <si>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</si>
  <si>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</si>
  <si>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</si>
  <si>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</si>
  <si>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</si>
  <si>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</si>
  <si>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</si>
  <si>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</si>
  <si>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</si>
  <si>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</si>
  <si>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</si>
  <si>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</si>
  <si>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</si>
  <si>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</si>
  <si>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</si>
  <si>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</si>
  <si>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</si>
  <si>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</si>
  <si>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</si>
  <si>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</si>
  <si>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</si>
  <si>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</si>
  <si>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</si>
  <si>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</si>
  <si>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</si>
  <si>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</si>
  <si>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</si>
  <si>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</si>
  <si>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</si>
  <si>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</si>
  <si>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</si>
  <si>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</si>
  <si>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</si>
  <si>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</si>
  <si>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</si>
  <si>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</si>
  <si>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</si>
  <si>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</si>
  <si>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</si>
  <si>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</si>
  <si>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</si>
  <si>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</si>
  <si>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</si>
  <si>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</si>
  <si>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</si>
  <si>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</si>
  <si>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</si>
  <si>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</si>
  <si>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</si>
  <si>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</si>
  <si>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</si>
  <si>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</si>
  <si>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</si>
  <si>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</si>
  <si>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</si>
  <si>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</si>
  <si>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</si>
  <si>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</si>
  <si>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</si>
  <si>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</si>
  <si>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</si>
  <si>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</si>
  <si>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</si>
  <si>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</si>
  <si>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</si>
  <si>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</si>
  <si>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</si>
  <si>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</si>
  <si>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</si>
  <si>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</si>
  <si>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</si>
  <si>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</si>
  <si>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</si>
  <si>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</si>
  <si>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</si>
  <si>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</si>
  <si>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</si>
  <si>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</si>
  <si>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</si>
  <si>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</si>
  <si>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</si>
  <si>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</si>
  <si>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</si>
  <si>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</si>
  <si>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</si>
  <si>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</si>
  <si>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</si>
  <si>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</si>
  <si>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</si>
  <si>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</si>
  <si>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</si>
  <si>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</si>
  <si>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</si>
  <si>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</si>
  <si>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</si>
  <si>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</si>
  <si>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</si>
  <si>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</si>
  <si>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</si>
  <si>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</si>
  <si>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</si>
  <si>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</si>
  <si>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</si>
  <si>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</si>
  <si>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</si>
  <si>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</si>
  <si>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</si>
  <si>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</si>
  <si>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</si>
  <si>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</si>
  <si>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</si>
  <si>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</si>
  <si>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</si>
  <si>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</si>
  <si>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</si>
  <si>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</si>
  <si>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</si>
  <si>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</si>
  <si>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</si>
  <si>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</si>
  <si>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</si>
  <si>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</si>
  <si>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</si>
  <si>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</si>
  <si>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</si>
  <si>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</si>
  <si>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</si>
  <si>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</si>
  <si>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</si>
  <si>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</si>
  <si>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</si>
  <si>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</si>
  <si>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</si>
  <si>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</si>
  <si>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</si>
  <si>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</si>
  <si>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</si>
  <si>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</si>
  <si>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</si>
  <si>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</si>
  <si>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</si>
  <si>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</si>
  <si>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</si>
  <si>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</si>
  <si>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</si>
  <si>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</si>
  <si>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</si>
  <si>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</si>
  <si>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</si>
  <si>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</si>
  <si>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</si>
  <si>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</si>
  <si>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</si>
  <si>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</si>
  <si>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</si>
  <si>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</si>
  <si>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</si>
  <si>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</si>
  <si>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</si>
  <si>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</si>
  <si>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</si>
  <si>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</si>
  <si>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</si>
  <si>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</si>
  <si>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</si>
  <si>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</si>
  <si>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</si>
  <si>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</si>
  <si>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</si>
  <si>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</si>
  <si>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</si>
  <si>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</si>
  <si>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</si>
  <si>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</si>
  <si>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</si>
  <si>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</si>
  <si>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</si>
  <si>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</si>
  <si>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</si>
  <si>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</si>
  <si>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</si>
  <si>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</si>
  <si>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</si>
  <si>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</si>
  <si>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</si>
  <si>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</si>
  <si>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</si>
  <si>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</si>
  <si>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</si>
  <si>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</si>
  <si>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</si>
  <si>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</si>
  <si>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</si>
  <si>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</si>
  <si>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</si>
  <si>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</si>
  <si>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</si>
  <si>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</si>
  <si>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</si>
  <si>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</si>
  <si>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</si>
  <si>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</si>
  <si>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</si>
  <si>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</si>
  <si>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</si>
  <si>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</si>
  <si>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</si>
  <si>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</si>
  <si>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</si>
  <si>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</si>
  <si>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</si>
  <si>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</si>
  <si>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</si>
  <si>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</si>
  <si>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</si>
  <si>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</si>
  <si>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</si>
  <si>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</si>
  <si>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</si>
  <si>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</si>
  <si>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</si>
  <si>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</si>
  <si>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</si>
  <si>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</si>
  <si>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</si>
  <si>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</si>
  <si>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</si>
  <si>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</si>
  <si>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</si>
  <si>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</si>
  <si>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</si>
  <si>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</si>
  <si>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</si>
  <si>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</si>
  <si>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</si>
  <si>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</si>
  <si>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</si>
  <si>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</si>
  <si>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</si>
  <si>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</si>
  <si>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</si>
  <si>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</si>
  <si>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</si>
  <si>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</si>
  <si>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</si>
  <si>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</si>
  <si>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</si>
  <si>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</si>
  <si>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</si>
  <si>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</si>
  <si>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</si>
  <si>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</si>
  <si>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</si>
  <si>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</si>
  <si>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</si>
  <si>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</si>
  <si>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</si>
  <si>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</si>
  <si>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</si>
  <si>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</si>
  <si>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</si>
  <si>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</si>
  <si>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</si>
  <si>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</si>
  <si>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</si>
  <si>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</si>
  <si>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</si>
  <si>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</si>
  <si>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</si>
  <si>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</si>
  <si>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</si>
  <si>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</si>
  <si>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</si>
  <si>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</si>
  <si>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</si>
  <si>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</si>
  <si>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</si>
  <si>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</si>
  <si>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</si>
  <si>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</si>
  <si>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</si>
  <si>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</si>
  <si>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</si>
  <si>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</si>
  <si>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</si>
  <si>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</si>
  <si>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</si>
  <si>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</si>
  <si>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</si>
  <si>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</si>
  <si>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</si>
  <si>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</si>
  <si>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</si>
  <si>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</si>
  <si>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</si>
  <si>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</si>
  <si>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</si>
  <si>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</si>
  <si>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</si>
  <si>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</si>
  <si>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</si>
  <si>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</si>
  <si>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</si>
  <si>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</si>
  <si>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</si>
  <si>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</si>
  <si>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</si>
  <si>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</si>
  <si>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</si>
  <si>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</si>
  <si>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</si>
  <si>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</si>
  <si>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</si>
  <si>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</si>
  <si>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</si>
  <si>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</si>
  <si>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</si>
  <si>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</si>
  <si>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</si>
  <si>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</si>
  <si>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</si>
  <si>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</si>
  <si>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</si>
  <si>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</si>
  <si>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</si>
  <si>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</si>
  <si>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</si>
  <si>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</si>
  <si>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</si>
  <si>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</si>
  <si>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</si>
  <si>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</si>
  <si>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</si>
  <si>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</si>
  <si>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</si>
  <si>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</si>
  <si>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</si>
  <si>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</si>
  <si>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</si>
  <si>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</si>
  <si>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</si>
  <si>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</si>
  <si>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</si>
  <si>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</si>
  <si>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</si>
  <si>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</si>
  <si>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</si>
  <si>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</si>
  <si>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</si>
  <si>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</si>
  <si>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</si>
  <si>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</si>
  <si>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</si>
  <si>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</si>
  <si>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</si>
  <si>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</si>
  <si>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</si>
  <si>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</si>
  <si>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</si>
  <si>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</si>
  <si>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</si>
  <si>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</si>
  <si>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</si>
  <si>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</si>
  <si>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</si>
  <si>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</si>
  <si>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</si>
  <si>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</si>
  <si>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</si>
  <si>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</si>
  <si>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</si>
  <si>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</si>
  <si>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</si>
  <si>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</si>
  <si>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</si>
  <si>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</si>
  <si>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</si>
  <si>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</si>
  <si>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</si>
  <si>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</si>
  <si>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</si>
  <si>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</si>
  <si>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</si>
  <si>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</si>
  <si>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</si>
  <si>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</si>
  <si>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</si>
  <si>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</si>
  <si>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</si>
  <si>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</si>
  <si>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</si>
  <si>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</si>
  <si>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</si>
  <si>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</si>
  <si>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</si>
  <si>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</si>
  <si>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</si>
  <si>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</si>
  <si>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</si>
  <si>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</si>
  <si>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</si>
  <si>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</si>
  <si>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</si>
  <si>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</si>
  <si>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</si>
  <si>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</si>
  <si>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</si>
  <si>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</si>
  <si>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</si>
  <si>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</si>
  <si>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</si>
  <si>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</si>
  <si>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</si>
  <si>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</si>
  <si>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</si>
  <si>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</si>
  <si>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</si>
  <si>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</si>
  <si>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</si>
  <si>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</si>
  <si>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</si>
  <si>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</si>
  <si>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</si>
  <si>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</si>
  <si>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</si>
  <si>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</si>
  <si>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</si>
  <si>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</si>
  <si>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</si>
  <si>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</si>
  <si>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</si>
  <si>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</si>
  <si>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</si>
  <si>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</si>
  <si>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</si>
  <si>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</si>
  <si>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</si>
  <si>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</si>
  <si>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</si>
  <si>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</si>
  <si>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</si>
  <si>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</si>
  <si>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</si>
  <si>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</si>
  <si>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</si>
  <si>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</si>
  <si>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</si>
  <si>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</si>
  <si>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</si>
  <si>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</si>
  <si>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</si>
  <si>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</si>
  <si>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</si>
  <si>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</si>
  <si>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</si>
  <si>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</si>
  <si>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</si>
  <si>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</si>
  <si>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</si>
  <si>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</si>
  <si>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</si>
  <si>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</si>
  <si>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</si>
  <si>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</si>
  <si>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</si>
  <si>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</si>
  <si>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</si>
  <si>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</si>
  <si>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</si>
  <si>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</si>
  <si>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</si>
  <si>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</si>
  <si>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</si>
  <si>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</si>
  <si>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</si>
  <si>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</si>
  <si>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</si>
  <si>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</si>
  <si>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</si>
  <si>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</si>
  <si>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</si>
  <si>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</si>
  <si>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</si>
  <si>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</si>
  <si>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</si>
  <si>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</si>
  <si>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</si>
  <si>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</si>
  <si>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</si>
  <si>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</si>
  <si>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</si>
  <si>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</si>
  <si>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</si>
  <si>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</si>
  <si>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</si>
  <si>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</si>
  <si>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</si>
  <si>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</si>
  <si>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</si>
  <si>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</si>
  <si>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</si>
  <si>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</si>
  <si>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</si>
  <si>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</si>
  <si>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</si>
  <si>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</si>
  <si>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</si>
  <si>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</si>
  <si>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</si>
  <si>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</si>
  <si>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</si>
  <si>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</si>
  <si>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</si>
  <si>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</si>
  <si>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</si>
  <si>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</si>
  <si>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</si>
  <si>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</si>
  <si>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</si>
  <si>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</si>
  <si>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</si>
  <si>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</si>
  <si>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</si>
  <si>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</si>
  <si>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</si>
  <si>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</si>
  <si>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</si>
  <si>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</si>
  <si>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</si>
  <si>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</si>
  <si>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</si>
  <si>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</si>
  <si>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</si>
  <si>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</si>
  <si>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</si>
  <si>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</si>
  <si>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</si>
  <si>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</si>
  <si>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</si>
  <si>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</si>
  <si>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</si>
  <si>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</si>
  <si>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</si>
  <si>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</si>
  <si>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</si>
  <si>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</si>
  <si>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</si>
  <si>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</si>
  <si>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</si>
  <si>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</si>
  <si>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</si>
  <si>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</si>
  <si>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</si>
  <si>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</si>
  <si>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</si>
  <si>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</si>
  <si>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</si>
  <si>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</si>
  <si>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</si>
  <si>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</si>
  <si>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</si>
  <si>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</si>
  <si>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</si>
  <si>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</si>
  <si>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</si>
  <si>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</si>
  <si>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</si>
  <si>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</si>
  <si>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</si>
  <si>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</si>
  <si>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</si>
  <si>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</si>
  <si>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</si>
  <si>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</si>
  <si>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</si>
  <si>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</si>
  <si>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</si>
  <si>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</si>
  <si>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</si>
  <si>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</si>
  <si>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</si>
  <si>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</si>
  <si>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</si>
  <si>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</si>
  <si>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</si>
  <si>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</si>
  <si>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</si>
  <si>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</si>
  <si>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</si>
  <si>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</si>
  <si>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</si>
  <si>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</si>
  <si>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</si>
  <si>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</si>
  <si>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</si>
  <si>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</si>
  <si>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</si>
  <si>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</si>
  <si>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</si>
  <si>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</si>
  <si>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</si>
  <si>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</si>
  <si>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</si>
  <si>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</si>
  <si>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</si>
  <si>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</si>
  <si>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</si>
  <si>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</si>
  <si>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</si>
  <si>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</si>
  <si>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</si>
  <si>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</si>
  <si>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</si>
  <si>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</si>
  <si>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</si>
  <si>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</si>
  <si>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</si>
  <si>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</si>
  <si>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</si>
  <si>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</si>
  <si>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</si>
  <si>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</si>
  <si>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</si>
  <si>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</si>
  <si>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</si>
  <si>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</si>
  <si>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</si>
  <si>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</si>
  <si>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</si>
  <si>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</si>
  <si>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</si>
  <si>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</si>
  <si>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</si>
  <si>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</si>
  <si>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</si>
  <si>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</si>
  <si>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</si>
  <si>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</si>
  <si>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</si>
  <si>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</si>
  <si>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</si>
  <si>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</si>
  <si>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</si>
  <si>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</si>
  <si>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</si>
  <si>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</si>
  <si>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</si>
  <si>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</si>
  <si>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</si>
  <si>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</si>
  <si>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</si>
  <si>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</si>
  <si>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</si>
  <si>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</si>
  <si>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</si>
  <si>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</si>
  <si>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</si>
  <si>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</si>
  <si>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</si>
  <si>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</si>
  <si>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</si>
  <si>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</si>
  <si>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</si>
  <si>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</si>
  <si>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</si>
  <si>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</si>
  <si>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</si>
  <si>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</si>
  <si>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</si>
  <si>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</si>
  <si>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</si>
  <si>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</si>
  <si>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</si>
  <si>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</si>
  <si>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</si>
  <si>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</si>
  <si>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</si>
  <si>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</si>
  <si>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</si>
  <si>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</si>
  <si>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</si>
  <si>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</si>
  <si>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</si>
  <si>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</si>
  <si>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</si>
  <si>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</si>
  <si>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</si>
  <si>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</si>
  <si>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</si>
  <si>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</si>
  <si>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</si>
  <si>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</si>
  <si>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</si>
  <si>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</si>
  <si>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</si>
  <si>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</si>
  <si>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</si>
  <si>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</si>
  <si>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</si>
  <si>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</si>
  <si>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</si>
  <si>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</si>
  <si>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</si>
  <si>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</si>
  <si>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</si>
  <si>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</si>
  <si>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</si>
  <si>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</si>
  <si>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</si>
  <si>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</si>
  <si>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</si>
  <si>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</si>
  <si>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</si>
  <si>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</si>
  <si>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</si>
  <si>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</si>
  <si>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</si>
  <si>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</si>
  <si>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</si>
  <si>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</si>
  <si>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</si>
  <si>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</si>
  <si>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</si>
  <si>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</si>
  <si>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</si>
  <si>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</si>
  <si>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</si>
  <si>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</si>
  <si>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</si>
  <si>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</si>
  <si>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</si>
  <si>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</si>
  <si>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</si>
  <si>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</si>
  <si>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</si>
  <si>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</si>
  <si>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</si>
  <si>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</si>
  <si>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</si>
  <si>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</si>
  <si>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</si>
  <si>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</si>
  <si>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</si>
  <si>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</si>
  <si>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</si>
  <si>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</si>
  <si>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</si>
  <si>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</si>
  <si>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</si>
  <si>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</si>
  <si>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</si>
  <si>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</si>
  <si>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</si>
  <si>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</si>
  <si>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</si>
  <si>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</si>
  <si>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</si>
  <si>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</si>
  <si>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</si>
  <si>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</si>
  <si>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</si>
  <si>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</si>
  <si>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</si>
  <si>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</si>
  <si>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</si>
  <si>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</si>
  <si>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</si>
  <si>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</si>
  <si>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</si>
  <si>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</si>
  <si>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</si>
  <si>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</si>
  <si>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</si>
  <si>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</si>
  <si>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</si>
  <si>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</si>
  <si>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</si>
  <si>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</si>
  <si>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</si>
  <si>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</si>
  <si>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</si>
  <si>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</si>
  <si>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</si>
  <si>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</si>
  <si>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</si>
  <si>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</si>
  <si>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</si>
  <si>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</si>
  <si>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</si>
  <si>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</si>
  <si>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</si>
  <si>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</si>
  <si>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</si>
  <si>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</si>
  <si>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</si>
  <si>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</si>
  <si>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</si>
  <si>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</si>
  <si>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</si>
  <si>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</si>
  <si>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</si>
  <si>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</si>
  <si>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</si>
  <si>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</si>
  <si>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</si>
  <si>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</si>
  <si>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</si>
  <si>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</si>
  <si>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</si>
  <si>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</si>
  <si>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</si>
  <si>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</si>
  <si>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</si>
  <si>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</si>
  <si>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</si>
  <si>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</si>
  <si>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</si>
  <si>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</si>
  <si>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</si>
  <si>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</si>
  <si>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</si>
  <si>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</si>
  <si>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</si>
  <si>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</si>
  <si>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</si>
  <si>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</si>
  <si>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</si>
  <si>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</si>
  <si>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</si>
  <si>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</si>
  <si>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</si>
  <si>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</si>
  <si>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</si>
  <si>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</si>
  <si>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</si>
  <si>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</si>
  <si>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</si>
  <si>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</si>
  <si>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</si>
  <si>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</si>
  <si>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</si>
  <si>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</si>
  <si>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</si>
  <si>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</si>
  <si>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</si>
  <si>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</si>
  <si>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</si>
  <si>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</si>
  <si>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</si>
  <si>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</si>
  <si>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</si>
  <si>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</si>
  <si>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</si>
  <si>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</si>
  <si>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</si>
  <si>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</si>
  <si>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</si>
  <si>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</si>
  <si>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</si>
  <si>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</si>
  <si>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</si>
  <si>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</si>
  <si>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</si>
  <si>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</si>
  <si>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</si>
  <si>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</si>
  <si>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</si>
  <si>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</si>
  <si>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</si>
  <si>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</si>
  <si>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</si>
  <si>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</si>
  <si>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</si>
  <si>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</si>
  <si>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</si>
  <si>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</si>
  <si>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</si>
  <si>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</si>
  <si>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</si>
  <si>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</si>
  <si>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</si>
  <si>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</si>
  <si>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</si>
  <si>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</si>
  <si>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</si>
  <si>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</si>
  <si>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</si>
  <si>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</si>
  <si>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</si>
  <si>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</si>
  <si>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</si>
  <si>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</si>
  <si>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</si>
  <si>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</si>
  <si>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</si>
  <si>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</si>
  <si>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</si>
  <si>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</si>
  <si>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</si>
  <si>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</si>
  <si>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</si>
  <si>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</si>
  <si>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</si>
  <si>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</si>
  <si>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</si>
  <si>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</si>
  <si>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</si>
  <si>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</si>
  <si>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</si>
  <si>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</si>
  <si>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</si>
  <si>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</si>
  <si>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</si>
  <si>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</si>
  <si>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</si>
  <si>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</si>
  <si>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</si>
  <si>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</si>
  <si>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</si>
  <si>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</si>
  <si>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</si>
  <si>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</si>
  <si>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</si>
  <si>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</si>
  <si>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</si>
  <si>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</si>
  <si>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</si>
  <si>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</si>
  <si>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</si>
  <si>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</si>
  <si>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</si>
  <si>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</si>
  <si>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</si>
  <si>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</si>
  <si>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</si>
  <si>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</si>
  <si>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</si>
  <si>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</si>
  <si>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</si>
  <si>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</si>
  <si>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</si>
  <si>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</si>
  <si>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</si>
  <si>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</si>
  <si>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</si>
  <si>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</si>
  <si>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</si>
  <si>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</si>
  <si>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</si>
  <si>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</si>
  <si>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</si>
  <si>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</si>
  <si>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</si>
  <si>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</si>
  <si>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</si>
  <si>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</si>
  <si>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</si>
  <si>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</si>
  <si>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</si>
  <si>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</si>
  <si>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</si>
  <si>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</si>
  <si>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</si>
  <si>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</si>
  <si>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</si>
  <si>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</si>
  <si>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</si>
  <si>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</si>
  <si>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</si>
  <si>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</si>
  <si>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</si>
  <si>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</si>
  <si>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</si>
  <si>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</si>
  <si>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</si>
  <si>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</si>
  <si>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</si>
  <si>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</si>
  <si>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</si>
  <si>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</si>
  <si>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</si>
  <si>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</si>
  <si>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</si>
  <si>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</si>
  <si>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</si>
  <si>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</si>
  <si>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</si>
  <si>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</si>
  <si>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</si>
  <si>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</si>
  <si>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</si>
  <si>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</si>
  <si>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</si>
  <si>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</si>
  <si>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</si>
  <si>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</si>
  <si>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</si>
  <si>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</si>
  <si>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</si>
  <si>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</si>
  <si>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</si>
  <si>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</si>
  <si>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</si>
  <si>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</si>
  <si>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</si>
  <si>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</si>
  <si>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</si>
  <si>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</si>
  <si>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</si>
  <si>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</si>
  <si>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</si>
  <si>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</si>
  <si>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</si>
  <si>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</si>
  <si>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</si>
  <si>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</si>
  <si>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</si>
  <si>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</si>
  <si>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</si>
  <si>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</si>
  <si>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</si>
  <si>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</si>
  <si>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</si>
  <si>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</si>
  <si>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</si>
  <si>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</si>
  <si>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</si>
  <si>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</si>
  <si>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</si>
  <si>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</si>
  <si>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</si>
  <si>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</si>
  <si>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</si>
  <si>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</si>
  <si>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</si>
  <si>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</si>
  <si>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</si>
  <si>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</si>
  <si>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</si>
  <si>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</si>
  <si>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</si>
  <si>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</si>
  <si>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</si>
  <si>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</si>
  <si>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</si>
  <si>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</si>
  <si>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</si>
  <si>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</si>
  <si>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</si>
  <si>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</si>
  <si>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</si>
  <si>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</si>
  <si>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</si>
  <si>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</si>
  <si>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</si>
  <si>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</si>
  <si>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</si>
  <si>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</si>
  <si>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</si>
  <si>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</si>
  <si>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</si>
  <si>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</si>
  <si>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</si>
  <si>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</si>
  <si>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</si>
  <si>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</si>
  <si>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</si>
  <si>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</si>
  <si>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</si>
  <si>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</si>
  <si>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</si>
  <si>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</si>
  <si>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</si>
  <si>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</si>
  <si>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</si>
  <si>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</si>
  <si>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</si>
  <si>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</si>
  <si>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</si>
  <si>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</si>
  <si>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</si>
  <si>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</si>
  <si>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</si>
  <si>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</si>
  <si>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</si>
  <si>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</si>
  <si>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</si>
  <si>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</si>
  <si>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</si>
  <si>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</si>
  <si>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</si>
  <si>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</si>
  <si>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</si>
  <si>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</si>
  <si>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</si>
  <si>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</si>
  <si>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</si>
  <si>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</si>
  <si>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</si>
  <si>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</si>
  <si>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</si>
  <si>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</si>
  <si>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</si>
  <si>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</si>
  <si>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</si>
  <si>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</si>
  <si>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</si>
  <si>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</si>
  <si>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</si>
  <si>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</si>
  <si>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</si>
  <si>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</si>
  <si>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</si>
  <si>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</si>
  <si>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</si>
  <si>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</si>
  <si>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</si>
  <si>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</si>
  <si>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</si>
  <si>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</si>
  <si>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</si>
  <si>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</si>
  <si>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</si>
  <si>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</si>
  <si>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</si>
  <si>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</si>
  <si>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</si>
  <si>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</si>
  <si>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</si>
  <si>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</si>
  <si>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</si>
  <si>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</si>
  <si>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</si>
  <si>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</si>
  <si>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</si>
  <si>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</si>
  <si>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</si>
  <si>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</si>
  <si>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</si>
  <si>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</si>
  <si>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</si>
  <si>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</si>
  <si>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</si>
  <si>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</si>
  <si>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</si>
  <si>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</si>
  <si>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</si>
  <si>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</si>
  <si>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</si>
  <si>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</si>
  <si>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</si>
  <si>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</si>
  <si>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</si>
  <si>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</si>
  <si>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</si>
  <si>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</si>
  <si>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</si>
  <si>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</si>
  <si>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</si>
  <si>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</si>
  <si>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</si>
  <si>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</si>
  <si>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</si>
  <si>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</si>
  <si>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</si>
  <si>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</si>
  <si>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</si>
  <si>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</si>
  <si>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</si>
  <si>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</si>
  <si>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</si>
  <si>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</si>
  <si>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</si>
  <si>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</si>
  <si>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</si>
  <si>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</si>
  <si>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</si>
  <si>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</si>
  <si>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</si>
  <si>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</si>
  <si>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</si>
  <si>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</si>
  <si>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</si>
  <si>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</si>
  <si>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</si>
  <si>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</si>
  <si>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</si>
  <si>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</si>
  <si>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</si>
  <si>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</si>
  <si>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</si>
  <si>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</si>
  <si>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</si>
  <si>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</si>
  <si>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</si>
  <si>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</si>
  <si>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</si>
  <si>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</si>
  <si>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</si>
  <si>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</si>
  <si>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</si>
  <si>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</si>
  <si>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</si>
  <si>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</si>
  <si>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</si>
  <si>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</si>
  <si>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</si>
  <si>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</si>
  <si>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</si>
  <si>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</si>
  <si>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</si>
  <si>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</si>
  <si>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</si>
  <si>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</si>
  <si>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</si>
  <si>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</si>
  <si>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</si>
  <si>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</si>
  <si>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</si>
  <si>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</si>
  <si>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</si>
  <si>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</si>
  <si>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</si>
  <si>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</si>
  <si>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</si>
  <si>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</si>
  <si>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</si>
  <si>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</si>
  <si>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</si>
  <si>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</si>
  <si>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</si>
  <si>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</si>
  <si>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</si>
  <si>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</si>
  <si>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</si>
  <si>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</si>
  <si>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</si>
  <si>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</si>
  <si>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</si>
  <si>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</si>
  <si>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</si>
  <si>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</si>
  <si>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</si>
  <si>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</si>
  <si>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</si>
  <si>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</si>
  <si>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</si>
  <si>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</si>
  <si>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</si>
  <si>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</si>
  <si>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</si>
  <si>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</si>
  <si>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</si>
  <si>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</si>
  <si>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</si>
  <si>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</si>
  <si>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</si>
  <si>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</si>
  <si>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</si>
  <si>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</si>
  <si>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</si>
  <si>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</si>
  <si>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</si>
  <si>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</si>
  <si>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</si>
  <si>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</si>
  <si>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</si>
  <si>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</si>
  <si>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</si>
  <si>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</si>
  <si>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</si>
  <si>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</si>
  <si>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</si>
  <si>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</si>
  <si>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</si>
  <si>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</si>
  <si>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</si>
  <si>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</si>
  <si>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</si>
  <si>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</si>
  <si>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</si>
  <si>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</si>
  <si>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</si>
  <si>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</si>
  <si>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</si>
  <si>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</si>
  <si>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</si>
  <si>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</si>
  <si>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</si>
  <si>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</si>
  <si>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</si>
  <si>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</si>
  <si>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</si>
  <si>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</si>
  <si>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</si>
  <si>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</si>
  <si>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</si>
  <si>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</si>
  <si>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</si>
  <si>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</si>
  <si>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</si>
  <si>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</si>
  <si>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</si>
  <si>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</si>
  <si>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</si>
  <si>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</si>
  <si>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</si>
  <si>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</si>
  <si>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</si>
  <si>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</si>
  <si>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</si>
  <si>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</si>
  <si>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</si>
  <si>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</si>
  <si>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</si>
  <si>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</si>
  <si>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</si>
  <si>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</si>
  <si>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</si>
  <si>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</si>
  <si>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</si>
  <si>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</si>
  <si>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</si>
  <si>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</si>
  <si>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</si>
  <si>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</si>
  <si>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</si>
  <si>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</si>
  <si>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</si>
  <si>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</si>
  <si>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</si>
  <si>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</si>
  <si>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</si>
  <si>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</si>
  <si>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</si>
  <si>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</si>
  <si>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</si>
  <si>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</si>
  <si>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</si>
  <si>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</si>
  <si>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</si>
  <si>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</si>
  <si>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</si>
  <si>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</si>
  <si>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</si>
  <si>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</si>
  <si>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</si>
  <si>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</si>
  <si>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</si>
  <si>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</si>
  <si>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</si>
  <si>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</si>
  <si>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</si>
  <si>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</si>
  <si>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</si>
  <si>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</si>
  <si>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</si>
  <si>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</si>
  <si>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</si>
  <si>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</si>
  <si>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</si>
  <si>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</si>
  <si>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</si>
  <si>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</si>
  <si>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</si>
  <si>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</si>
  <si>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</si>
  <si>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</si>
  <si>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</si>
  <si>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</si>
  <si>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</si>
  <si>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</si>
  <si>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</si>
  <si>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</si>
  <si>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</si>
  <si>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</si>
  <si>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</si>
  <si>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</si>
  <si>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</si>
  <si>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</si>
  <si>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</si>
  <si>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</si>
  <si>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</si>
  <si>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</si>
  <si>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</si>
  <si>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</si>
  <si>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</si>
  <si>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</si>
  <si>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</si>
  <si>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</si>
  <si>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</si>
  <si>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</si>
  <si>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</si>
  <si>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</si>
  <si>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</si>
  <si>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</si>
  <si>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</si>
  <si>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</si>
  <si>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</si>
  <si>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</si>
  <si>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</si>
  <si>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</si>
  <si>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</si>
  <si>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</si>
  <si>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</si>
  <si>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</si>
  <si>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</si>
  <si>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</si>
  <si>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</si>
  <si>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</si>
  <si>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</si>
  <si>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</si>
  <si>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</si>
  <si>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</si>
  <si>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</si>
  <si>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</si>
  <si>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</si>
  <si>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</si>
  <si>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</si>
  <si>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</si>
  <si>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</si>
  <si>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</si>
  <si>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</si>
  <si>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</si>
  <si>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</si>
  <si>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</si>
  <si>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</si>
  <si>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</si>
  <si>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</si>
  <si>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</si>
  <si>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</si>
  <si>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</si>
  <si>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</si>
  <si>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</si>
  <si>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</si>
  <si>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</si>
  <si>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</si>
  <si>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</si>
  <si>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</si>
  <si>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</si>
  <si>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</si>
  <si>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</si>
  <si>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</si>
  <si>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</si>
  <si>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</si>
  <si>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</si>
  <si>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</si>
  <si>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</si>
  <si>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</si>
  <si>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</si>
  <si>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</si>
  <si>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</si>
  <si>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</si>
  <si>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</si>
  <si>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</si>
  <si>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</si>
  <si>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</si>
  <si>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</si>
  <si>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</si>
  <si>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</si>
  <si>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</si>
  <si>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</si>
  <si>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</si>
  <si>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</si>
  <si>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</si>
  <si>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</si>
  <si>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</si>
  <si>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</si>
  <si>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</si>
  <si>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</si>
  <si>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</si>
  <si>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</si>
  <si>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</si>
  <si>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</si>
  <si>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</si>
  <si>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</si>
  <si>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</si>
  <si>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</si>
  <si>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</si>
  <si>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</si>
  <si>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</si>
  <si>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</si>
  <si>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</si>
  <si>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</si>
  <si>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</si>
  <si>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</si>
  <si>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</si>
  <si>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</si>
  <si>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</si>
  <si>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</si>
  <si>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</si>
  <si>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</si>
  <si>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</si>
  <si>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</si>
  <si>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</si>
  <si>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</si>
  <si>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</si>
  <si>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</si>
  <si>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</si>
  <si>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</si>
  <si>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</si>
  <si>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</si>
  <si>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</si>
  <si>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</si>
  <si>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</si>
  <si>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</si>
  <si>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</si>
  <si>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</si>
  <si>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</si>
  <si>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</si>
  <si>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</si>
  <si>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</si>
  <si>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</si>
  <si>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</si>
  <si>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</si>
  <si>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</si>
  <si>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</si>
  <si>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</si>
  <si>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</si>
  <si>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</si>
  <si>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</si>
  <si>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</si>
  <si>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</si>
  <si>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</si>
  <si>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</si>
  <si>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</si>
  <si>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</si>
  <si>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</si>
  <si>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</si>
  <si>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</si>
  <si>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</si>
  <si>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</si>
  <si>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</si>
  <si>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</si>
  <si>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</si>
  <si>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</si>
  <si>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</si>
  <si>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</si>
  <si>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</si>
  <si>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</si>
  <si>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</si>
  <si>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</si>
  <si>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</si>
  <si>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</si>
  <si>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</si>
  <si>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</si>
  <si>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</si>
  <si>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</si>
  <si>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</si>
  <si>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</si>
  <si>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</si>
  <si>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</si>
  <si>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</si>
  <si>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</si>
  <si>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</si>
  <si>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</si>
  <si>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</si>
  <si>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</si>
  <si>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</si>
  <si>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</si>
  <si>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</si>
  <si>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</si>
  <si>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</si>
  <si>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</si>
  <si>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</si>
  <si>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</si>
  <si>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</si>
  <si>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</si>
  <si>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</si>
  <si>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</si>
  <si>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</si>
  <si>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</si>
  <si>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</si>
  <si>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</si>
  <si>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</si>
  <si>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</si>
  <si>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</si>
  <si>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</si>
  <si>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</si>
  <si>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</si>
  <si>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</si>
  <si>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</si>
  <si>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</si>
  <si>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</si>
  <si>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</si>
  <si>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</si>
  <si>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</si>
  <si>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</si>
  <si>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</si>
  <si>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</si>
  <si>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</si>
  <si>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</si>
  <si>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</si>
  <si>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</si>
  <si>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</si>
  <si>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</si>
  <si>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</si>
  <si>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</si>
  <si>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</si>
  <si>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</si>
  <si>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</si>
  <si>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</si>
  <si>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</si>
  <si>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</si>
  <si>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</si>
  <si>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</si>
  <si>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</si>
  <si>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</si>
  <si>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</si>
  <si>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</si>
  <si>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</si>
  <si>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</si>
  <si>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</si>
  <si>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</si>
  <si>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</si>
  <si>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</si>
  <si>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</si>
  <si>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</si>
  <si>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</si>
  <si>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</si>
  <si>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</si>
  <si>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</si>
  <si>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</si>
  <si>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</si>
  <si>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</si>
  <si>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</si>
  <si>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</si>
  <si>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</si>
  <si>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</si>
  <si>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</si>
  <si>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</si>
  <si>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</si>
  <si>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</si>
  <si>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</si>
  <si>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</si>
  <si>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</si>
  <si>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</si>
  <si>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</si>
  <si>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</si>
  <si>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</si>
  <si>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</si>
  <si>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</si>
  <si>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</si>
  <si>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</si>
  <si>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</si>
  <si>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</si>
  <si>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</si>
  <si>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</si>
  <si>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</si>
  <si>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</si>
  <si>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</si>
  <si>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</si>
  <si>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</si>
  <si>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</si>
  <si>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</si>
  <si>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</si>
  <si>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</si>
  <si>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</si>
  <si>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</si>
  <si>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</si>
  <si>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</si>
  <si>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</si>
  <si>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</si>
  <si>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</si>
  <si>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</si>
  <si>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</si>
  <si>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</si>
  <si>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</si>
  <si>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</si>
  <si>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</si>
  <si>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</si>
  <si>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</si>
  <si>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</si>
  <si>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</si>
  <si>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</si>
  <si>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</si>
  <si>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</si>
  <si>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</si>
  <si>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</si>
  <si>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</si>
  <si>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</si>
  <si>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</si>
  <si>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</si>
  <si>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</si>
  <si>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</si>
  <si>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</si>
  <si>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</si>
  <si>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</si>
  <si>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</si>
  <si>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</si>
  <si>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</si>
  <si>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</si>
  <si>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</si>
  <si>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</si>
  <si>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</si>
  <si>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</si>
  <si>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</si>
  <si>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</si>
  <si>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</si>
  <si>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</si>
  <si>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</si>
  <si>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</si>
  <si>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</si>
  <si>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</si>
  <si>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</si>
  <si>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</si>
  <si>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</si>
  <si>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</si>
  <si>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</si>
  <si>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</si>
  <si>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</si>
  <si>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</si>
  <si>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</si>
  <si>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</si>
  <si>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</si>
  <si>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</si>
  <si>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</si>
  <si>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</si>
  <si>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</si>
  <si>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</si>
  <si>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</si>
  <si>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</si>
  <si>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</si>
  <si>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</si>
  <si>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</si>
  <si>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</si>
  <si>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</si>
  <si>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</si>
  <si>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</si>
  <si>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</si>
  <si>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</si>
  <si>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</si>
  <si>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</si>
  <si>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</si>
  <si>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</si>
  <si>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</si>
  <si>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</si>
  <si>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</si>
  <si>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</si>
  <si>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</si>
  <si>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</si>
  <si>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</si>
  <si>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</si>
  <si>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</si>
  <si>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</si>
  <si>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</si>
  <si>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</si>
  <si>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</si>
  <si>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</si>
  <si>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</si>
  <si>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</si>
  <si>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</si>
  <si>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</si>
  <si>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</si>
  <si>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</si>
  <si>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</si>
  <si>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</si>
  <si>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</si>
  <si>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</si>
  <si>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</si>
  <si>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</si>
  <si>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</si>
  <si>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</si>
  <si>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</si>
  <si>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</si>
  <si>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</si>
  <si>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</si>
  <si>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</si>
  <si>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</si>
  <si>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</si>
  <si>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</si>
  <si>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</si>
  <si>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</si>
  <si>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</si>
  <si>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</si>
  <si>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</si>
  <si>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</si>
  <si>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</si>
  <si>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</si>
  <si>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</si>
  <si>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</si>
  <si>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</si>
  <si>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</si>
  <si>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</si>
  <si>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</si>
  <si>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</si>
  <si>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</si>
  <si>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</si>
  <si>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</si>
  <si>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</si>
  <si>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</si>
  <si>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</si>
  <si>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</si>
  <si>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</si>
  <si>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</si>
  <si>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</si>
  <si>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</si>
  <si>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</si>
  <si>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</si>
  <si>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</si>
  <si>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</si>
  <si>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</si>
  <si>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</si>
  <si>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</si>
  <si>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</si>
  <si>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</si>
  <si>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</si>
  <si>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</si>
  <si>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</si>
  <si>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</si>
  <si>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</si>
  <si>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</si>
  <si>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</si>
  <si>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</si>
  <si>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</si>
  <si>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</si>
  <si>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</si>
  <si>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</si>
  <si>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</si>
  <si>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</si>
  <si>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</si>
  <si>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</si>
  <si>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</si>
  <si>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</si>
  <si>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</si>
  <si>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</si>
  <si>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</si>
  <si>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</si>
  <si>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</si>
  <si>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</si>
  <si>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</si>
  <si>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</si>
  <si>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</si>
  <si>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</si>
  <si>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</si>
  <si>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</si>
  <si>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</si>
  <si>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</si>
  <si>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</si>
  <si>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</si>
  <si>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</si>
  <si>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</si>
  <si>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</si>
  <si>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</si>
  <si>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</si>
  <si>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</si>
  <si>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</si>
  <si>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</si>
  <si>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</si>
  <si>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</si>
  <si>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</si>
  <si>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</si>
  <si>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</si>
  <si>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</si>
  <si>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</si>
  <si>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</si>
  <si>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</si>
  <si>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</si>
  <si>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</si>
  <si>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</si>
  <si>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</si>
  <si>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</si>
  <si>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</si>
  <si>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</si>
  <si>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</si>
  <si>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</si>
  <si>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</si>
  <si>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</si>
  <si>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</si>
  <si>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</si>
  <si>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</si>
  <si>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</si>
  <si>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</si>
  <si>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</si>
  <si>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</si>
  <si>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</si>
  <si>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</si>
  <si>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</si>
  <si>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</si>
  <si>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</si>
  <si>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</si>
  <si>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</si>
  <si>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</si>
  <si>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</si>
  <si>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</si>
  <si>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</si>
  <si>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</si>
  <si>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</si>
  <si>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</si>
  <si>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</si>
  <si>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</si>
  <si>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</si>
  <si>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</si>
  <si>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</si>
  <si>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</si>
  <si>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</si>
  <si>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</si>
  <si>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</si>
  <si>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</si>
  <si>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</si>
  <si>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</si>
  <si>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</si>
  <si>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</si>
  <si>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</si>
  <si>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</si>
  <si>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</si>
  <si>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</si>
  <si>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</si>
  <si>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</si>
  <si>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</si>
  <si>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</si>
  <si>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</si>
  <si>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</si>
  <si>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</si>
  <si>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</si>
  <si>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</si>
  <si>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</si>
  <si>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</si>
  <si>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</si>
  <si>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</si>
  <si>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</si>
  <si>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</si>
  <si>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</si>
  <si>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</si>
  <si>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</si>
  <si>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</si>
  <si>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</si>
  <si>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</si>
  <si>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</si>
  <si>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</si>
  <si>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</si>
  <si>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</si>
  <si>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</si>
  <si>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</si>
  <si>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</si>
  <si>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</si>
  <si>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</si>
  <si>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</si>
  <si>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</si>
  <si>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</si>
  <si>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</si>
  <si>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</si>
  <si>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</si>
  <si>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</si>
  <si>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</si>
  <si>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</si>
  <si>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</si>
  <si>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</si>
  <si>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</si>
  <si>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</si>
  <si>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</si>
  <si>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</si>
  <si>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</si>
  <si>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</si>
  <si>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</si>
  <si>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</si>
  <si>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</si>
  <si>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</si>
  <si>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</si>
  <si>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</si>
  <si>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</si>
  <si>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</si>
  <si>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</si>
  <si>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</si>
  <si>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</si>
  <si>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</si>
  <si>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</si>
  <si>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</si>
  <si>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</si>
  <si>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</si>
  <si>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</si>
  <si>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</si>
  <si>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</si>
  <si>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</si>
  <si>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</si>
  <si>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</si>
  <si>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</si>
  <si>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</si>
  <si>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</si>
  <si>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</si>
  <si>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</si>
  <si>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</si>
  <si>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</si>
  <si>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</si>
  <si>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</si>
  <si>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</si>
  <si>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</si>
  <si>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</si>
  <si>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</si>
  <si>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</si>
  <si>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</si>
  <si>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</si>
  <si>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</si>
  <si>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</si>
  <si>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</si>
  <si>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</si>
  <si>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</si>
  <si>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</si>
  <si>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</si>
  <si>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</si>
  <si>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</si>
  <si>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</si>
  <si>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</si>
  <si>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</si>
  <si>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</si>
  <si>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</si>
  <si>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</si>
  <si>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</si>
  <si>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</si>
  <si>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</si>
  <si>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</si>
  <si>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</si>
  <si>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</si>
  <si>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</si>
  <si>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</si>
  <si>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</si>
  <si>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</si>
  <si>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</si>
  <si>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</si>
  <si>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</si>
  <si>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</si>
  <si>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</si>
  <si>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</si>
  <si>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</si>
  <si>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</si>
  <si>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</si>
  <si>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</si>
  <si>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</si>
  <si>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</si>
  <si>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</si>
  <si>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</si>
  <si>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</si>
  <si>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</si>
  <si>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</si>
  <si>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</si>
  <si>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</si>
  <si>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</si>
  <si>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</si>
  <si>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</si>
  <si>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</si>
  <si>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</si>
  <si>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</si>
  <si>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</si>
  <si>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</si>
  <si>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</si>
  <si>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</si>
  <si>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</si>
  <si>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</si>
  <si>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</si>
  <si>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</si>
  <si>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</si>
  <si>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</si>
  <si>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</si>
  <si>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</si>
  <si>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</si>
  <si>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</si>
  <si>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</si>
  <si>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</si>
  <si>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</si>
  <si>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</si>
  <si>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</si>
  <si>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</si>
  <si>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</si>
  <si>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</si>
  <si>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</si>
  <si>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</si>
  <si>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</si>
  <si>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</si>
  <si>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</si>
  <si>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</si>
  <si>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</si>
  <si>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</si>
  <si>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</si>
  <si>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</si>
  <si>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</si>
  <si>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</si>
  <si>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</si>
  <si>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</si>
  <si>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</si>
  <si>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</si>
  <si>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</si>
  <si>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</si>
  <si>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</si>
  <si>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</si>
  <si>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</si>
  <si>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</si>
  <si>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</si>
  <si>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</si>
  <si>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</si>
  <si>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</si>
  <si>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</si>
  <si>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</si>
  <si>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</si>
  <si>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</si>
  <si>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</si>
  <si>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</si>
  <si>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</si>
  <si>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</si>
  <si>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</si>
  <si>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</si>
  <si>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</si>
  <si>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</si>
  <si>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</si>
  <si>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</si>
  <si>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</si>
  <si>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</si>
  <si>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</si>
  <si>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</si>
  <si>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</si>
  <si>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</si>
  <si>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</si>
  <si>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</si>
  <si>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</si>
  <si>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</si>
  <si>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</si>
  <si>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</si>
  <si>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</si>
  <si>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</si>
  <si>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</si>
  <si>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</si>
  <si>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</si>
  <si>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</si>
  <si>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</si>
  <si>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</si>
  <si>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</si>
  <si>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</si>
  <si>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</si>
  <si>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</si>
  <si>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</si>
  <si>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</si>
  <si>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</si>
  <si>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</si>
  <si>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</si>
  <si>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</si>
  <si>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</si>
  <si>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</si>
  <si>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</si>
  <si>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</si>
  <si>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</si>
  <si>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</si>
  <si>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</si>
  <si>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</si>
  <si>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</si>
  <si>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</si>
  <si>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</si>
  <si>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</si>
  <si>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</si>
  <si>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</si>
  <si>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</si>
  <si>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</si>
  <si>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</si>
  <si>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</si>
  <si>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</si>
  <si>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</si>
  <si>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</si>
  <si>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</si>
  <si>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</si>
  <si>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</si>
  <si>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</si>
  <si>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</si>
  <si>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</si>
  <si>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</si>
  <si>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</si>
  <si>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</si>
  <si>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</si>
  <si>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</si>
  <si>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</si>
  <si>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</si>
  <si>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</si>
  <si>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</si>
  <si>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</si>
  <si>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</si>
  <si>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</si>
  <si>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</si>
  <si>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</si>
  <si>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</si>
  <si>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</si>
  <si>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</si>
  <si>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</si>
  <si>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</si>
  <si>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</si>
  <si>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</si>
  <si>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</si>
  <si>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</si>
  <si>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</si>
  <si>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</si>
  <si>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</si>
  <si>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</si>
  <si>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</si>
  <si>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</si>
  <si>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</si>
  <si>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</si>
  <si>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</si>
  <si>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</si>
  <si>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</si>
  <si>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</si>
  <si>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</si>
  <si>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</si>
  <si>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</si>
  <si>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</si>
  <si>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</si>
  <si>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</si>
  <si>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</si>
  <si>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</si>
  <si>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</si>
  <si>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</si>
  <si>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</si>
  <si>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</si>
  <si>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</si>
  <si>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</si>
  <si>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</si>
  <si>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</si>
  <si>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</si>
  <si>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</si>
  <si>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</si>
  <si>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</si>
  <si>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</si>
  <si>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</si>
  <si>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</si>
  <si>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</si>
  <si>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</si>
  <si>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</si>
  <si>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</si>
  <si>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</si>
  <si>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</si>
  <si>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</si>
  <si>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</si>
  <si>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</si>
  <si>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</si>
  <si>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</si>
  <si>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</si>
  <si>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</si>
  <si>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</si>
  <si>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</si>
  <si>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</si>
  <si>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</si>
  <si>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</si>
  <si>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</si>
  <si>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</si>
  <si>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</si>
  <si>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</si>
  <si>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</si>
  <si>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</si>
  <si>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</si>
  <si>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</si>
  <si>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</si>
  <si>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</si>
  <si>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</si>
  <si>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</si>
  <si>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</si>
  <si>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</si>
  <si>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</si>
  <si>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</si>
  <si>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</si>
  <si>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</si>
  <si>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</si>
  <si>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</si>
  <si>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</si>
  <si>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</si>
  <si>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</si>
  <si>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</si>
  <si>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</si>
  <si>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</si>
  <si>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</si>
  <si>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</si>
  <si>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</si>
  <si>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</si>
  <si>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</si>
  <si>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</si>
  <si>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</si>
  <si>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</si>
  <si>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</si>
  <si>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</si>
  <si>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</si>
  <si>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</si>
  <si>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</si>
  <si>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</si>
  <si>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</si>
  <si>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</si>
  <si>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</si>
  <si>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</si>
  <si>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</si>
  <si>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</si>
  <si>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</si>
  <si>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</si>
  <si>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</si>
  <si>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</si>
  <si>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</si>
  <si>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</si>
  <si>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</si>
  <si>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</si>
  <si>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</si>
  <si>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</si>
  <si>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</si>
  <si>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</si>
  <si>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</si>
  <si>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</si>
  <si>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</si>
  <si>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</si>
  <si>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</si>
  <si>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</si>
  <si>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</si>
  <si>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</si>
  <si>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</si>
  <si>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</si>
  <si>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</si>
  <si>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</si>
  <si>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</si>
  <si>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</si>
  <si>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</si>
  <si>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</si>
  <si>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</si>
  <si>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</si>
  <si>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</si>
  <si>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</si>
  <si>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</si>
  <si>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</si>
  <si>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</si>
  <si>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</si>
  <si>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</si>
  <si>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</si>
  <si>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</si>
  <si>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</si>
  <si>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</si>
  <si>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</si>
  <si>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</si>
  <si>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</si>
  <si>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</si>
  <si>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</si>
  <si>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</si>
  <si>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</si>
  <si>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</si>
  <si>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</si>
  <si>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</si>
  <si>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</si>
  <si>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</si>
  <si>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</si>
  <si>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</si>
  <si>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</si>
  <si>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</si>
  <si>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</si>
  <si>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</si>
  <si>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</si>
  <si>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</si>
  <si>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</si>
  <si>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</si>
  <si>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</si>
  <si>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</si>
  <si>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</si>
  <si>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</si>
  <si>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</si>
  <si>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</si>
  <si>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</si>
  <si>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</si>
  <si>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</si>
  <si>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</si>
  <si>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</si>
  <si>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</si>
  <si>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</si>
  <si>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</si>
  <si>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</si>
  <si>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</si>
  <si>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</si>
  <si>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</si>
  <si>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</si>
  <si>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</si>
  <si>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</si>
  <si>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</si>
  <si>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</si>
  <si>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</si>
  <si>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</si>
  <si>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</si>
  <si>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</si>
  <si>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</si>
  <si>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</si>
  <si>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</si>
  <si>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</si>
  <si>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</si>
  <si>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</si>
  <si>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</si>
  <si>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</si>
  <si>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</si>
  <si>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</si>
  <si>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</si>
  <si>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</si>
  <si>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</si>
  <si>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</si>
  <si>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</si>
  <si>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</si>
  <si>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</si>
  <si>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</si>
  <si>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</si>
  <si>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</si>
  <si>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</si>
  <si>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</si>
  <si>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</si>
  <si>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</si>
  <si>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</si>
  <si>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</si>
  <si>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</si>
  <si>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</si>
  <si>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</si>
  <si>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</si>
  <si>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</si>
  <si>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</si>
  <si>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</si>
  <si>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</si>
  <si>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</si>
  <si>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</si>
  <si>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</si>
  <si>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</si>
  <si>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</si>
  <si>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</si>
  <si>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</si>
  <si>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</si>
  <si>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</si>
  <si>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</si>
  <si>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</si>
  <si>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</si>
  <si>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</si>
  <si>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</si>
  <si>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</si>
  <si>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</si>
  <si>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</si>
  <si>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</si>
  <si>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</si>
  <si>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</si>
  <si>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</si>
  <si>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</si>
  <si>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</si>
  <si>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</si>
  <si>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</si>
  <si>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</si>
  <si>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</si>
  <si>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</si>
  <si>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</si>
  <si>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</si>
  <si>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</si>
  <si>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</si>
  <si>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</si>
  <si>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</si>
  <si>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</si>
  <si>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</si>
  <si>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</si>
  <si>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</si>
  <si>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</si>
  <si>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</si>
  <si>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</si>
  <si>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</si>
  <si>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</si>
  <si>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</si>
  <si>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</si>
  <si>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</si>
  <si>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</si>
  <si>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</si>
  <si>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</si>
  <si>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</si>
  <si>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</si>
  <si>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</si>
  <si>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</si>
  <si>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</si>
  <si>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</si>
  <si>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</si>
  <si>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</si>
  <si>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</si>
  <si>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</si>
  <si>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</si>
  <si>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</si>
  <si>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</si>
  <si>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</si>
  <si>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</si>
  <si>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</si>
  <si>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</si>
  <si>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</si>
  <si>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</si>
  <si>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</si>
  <si>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</si>
  <si>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</si>
  <si>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</si>
  <si>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</si>
  <si>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</si>
  <si>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</si>
  <si>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</si>
  <si>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</si>
  <si>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</si>
  <si>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</si>
  <si>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</si>
  <si>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</si>
  <si>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</si>
  <si>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</si>
  <si>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</si>
  <si>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</si>
  <si>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</si>
  <si>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</si>
  <si>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</si>
  <si>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</si>
  <si>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</si>
  <si>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</si>
  <si>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</si>
  <si>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</si>
  <si>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</si>
  <si>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</si>
  <si>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</si>
  <si>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</si>
  <si>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</si>
  <si>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</si>
  <si>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</si>
  <si>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</si>
  <si>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</si>
  <si>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</si>
  <si>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</si>
  <si>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</si>
  <si>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</si>
  <si>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</si>
  <si>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</si>
  <si>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</si>
  <si>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</si>
  <si>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</si>
  <si>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</si>
  <si>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</si>
  <si>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</si>
  <si>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</si>
  <si>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</si>
  <si>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</si>
  <si>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</si>
  <si>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</si>
  <si>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</si>
  <si>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</si>
  <si>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</si>
  <si>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</si>
  <si>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</si>
  <si>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</si>
  <si>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</si>
  <si>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</si>
  <si>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</si>
  <si>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</si>
  <si>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</si>
  <si>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</si>
  <si>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</si>
  <si>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</si>
  <si>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</si>
  <si>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</si>
  <si>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</si>
  <si>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</si>
  <si>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</si>
  <si>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</si>
  <si>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</si>
  <si>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</si>
  <si>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</si>
  <si>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</si>
  <si>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</si>
  <si>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</si>
  <si>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</si>
  <si>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</si>
  <si>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</si>
  <si>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</si>
  <si>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</si>
  <si>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</si>
  <si>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</si>
  <si>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</si>
  <si>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</si>
  <si>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</si>
  <si>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</si>
  <si>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</si>
  <si>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</si>
  <si>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</si>
  <si>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</si>
  <si>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</si>
  <si>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</si>
  <si>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</si>
  <si>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</si>
  <si>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</si>
  <si>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</si>
  <si>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</si>
  <si>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</si>
  <si>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</si>
  <si>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</si>
  <si>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</si>
  <si>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</si>
  <si>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</si>
  <si>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</si>
  <si>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</si>
  <si>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</si>
  <si>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</si>
  <si>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</si>
  <si>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</si>
  <si>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</si>
  <si>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</si>
  <si>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</si>
  <si>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</si>
  <si>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</si>
  <si>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</si>
  <si>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</si>
  <si>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</si>
  <si>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</si>
  <si>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</si>
  <si>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</si>
  <si>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</si>
  <si>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</si>
  <si>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</si>
  <si>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</si>
  <si>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</si>
  <si>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</si>
  <si>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</si>
  <si>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</si>
  <si>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</si>
  <si>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</si>
  <si>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</si>
  <si>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</si>
  <si>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</si>
  <si>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</si>
  <si>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</si>
  <si>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</si>
  <si>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</si>
  <si>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</si>
  <si>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</si>
  <si>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</si>
  <si>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</si>
  <si>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</si>
  <si>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</si>
  <si>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</si>
  <si>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</si>
  <si>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</si>
  <si>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</si>
  <si>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</si>
  <si>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</si>
  <si>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</si>
  <si>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</si>
  <si>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</si>
  <si>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</si>
  <si>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</si>
  <si>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</si>
  <si>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</si>
  <si>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</si>
  <si>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</si>
  <si>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</si>
  <si>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</si>
  <si>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</si>
  <si>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</si>
  <si>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</si>
  <si>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</si>
  <si>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</si>
  <si>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</si>
  <si>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</si>
  <si>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</si>
  <si>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</si>
  <si>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</si>
  <si>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</si>
  <si>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</si>
  <si>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</si>
  <si>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</si>
  <si>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</si>
  <si>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</si>
  <si>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</si>
  <si>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</si>
  <si>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</si>
  <si>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</si>
  <si>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</si>
  <si>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</si>
  <si>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</si>
  <si>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</si>
  <si>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</si>
  <si>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</si>
  <si>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</si>
  <si>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</si>
  <si>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</si>
  <si>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</si>
  <si>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</si>
  <si>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</si>
  <si>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</si>
  <si>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</si>
  <si>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</si>
  <si>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</si>
  <si>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</si>
  <si>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</si>
  <si>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</si>
  <si>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</si>
  <si>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</si>
  <si>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</si>
  <si>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</si>
  <si>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</si>
  <si>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</si>
  <si>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</si>
  <si>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</si>
  <si>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</si>
  <si>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</si>
  <si>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</si>
  <si>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</si>
  <si>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</si>
  <si>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</si>
  <si>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</si>
  <si>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</si>
  <si>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</si>
  <si>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</si>
  <si>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</si>
  <si>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</si>
  <si>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</si>
  <si>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</si>
  <si>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</si>
  <si>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</si>
  <si>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</si>
  <si>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</si>
  <si>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</si>
  <si>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</si>
  <si>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</si>
  <si>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</si>
  <si>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</si>
  <si>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</si>
  <si>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</si>
  <si>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</si>
  <si>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</si>
  <si>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</si>
  <si>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</si>
  <si>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</si>
  <si>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</si>
  <si>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</si>
  <si>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</si>
  <si>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</si>
  <si>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</si>
  <si>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</si>
  <si>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</si>
  <si>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</si>
  <si>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</si>
  <si>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</si>
  <si>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</si>
  <si>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</si>
  <si>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</si>
  <si>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</si>
  <si>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</si>
  <si>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</si>
  <si>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</si>
  <si>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</si>
  <si>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</si>
  <si>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</si>
  <si>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</si>
  <si>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</si>
  <si>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</si>
  <si>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</si>
  <si>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</si>
  <si>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</si>
  <si>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</si>
  <si>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</si>
  <si>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</si>
  <si>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</si>
  <si>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</si>
  <si>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</si>
  <si>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</si>
  <si>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</si>
  <si>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</si>
  <si>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</si>
  <si>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</si>
  <si>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</si>
  <si>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</si>
  <si>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</si>
  <si>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</si>
  <si>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</si>
  <si>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</si>
  <si>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</si>
  <si>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</si>
  <si>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</si>
  <si>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</si>
  <si>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</si>
  <si>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</si>
  <si>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</si>
  <si>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</si>
  <si>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</si>
  <si>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</si>
  <si>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</si>
  <si>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</si>
  <si>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</si>
  <si>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</si>
  <si>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</si>
  <si>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</si>
  <si>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</si>
  <si>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</si>
  <si>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</si>
  <si>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</si>
  <si>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</si>
  <si>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</si>
  <si>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</si>
  <si>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</si>
  <si>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</si>
  <si>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</si>
  <si>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</si>
  <si>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</si>
  <si>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</si>
  <si>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</si>
  <si>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</si>
  <si>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</si>
  <si>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</si>
  <si>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</si>
  <si>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</si>
  <si>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</si>
  <si>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</si>
  <si>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</si>
  <si>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</si>
  <si>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</si>
  <si>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</si>
  <si>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</si>
  <si>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</si>
  <si>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</si>
  <si>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</si>
  <si>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</si>
  <si>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</si>
  <si>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</si>
  <si>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</si>
  <si>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</si>
  <si>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</si>
  <si>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</si>
  <si>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</si>
  <si>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</si>
  <si>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</si>
  <si>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</si>
  <si>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</si>
  <si>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</si>
  <si>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</si>
  <si>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</si>
  <si>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</si>
  <si>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</si>
  <si>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</si>
  <si>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</si>
  <si>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</si>
  <si>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</si>
  <si>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</si>
  <si>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</si>
  <si>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</si>
  <si>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</si>
  <si>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</si>
  <si>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</si>
  <si>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</si>
  <si>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</si>
  <si>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</si>
  <si>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</si>
  <si>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</si>
  <si>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</si>
  <si>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</si>
  <si>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</si>
  <si>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</si>
  <si>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</si>
  <si>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</si>
  <si>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</si>
  <si>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</si>
  <si>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</si>
  <si>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</si>
  <si>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</si>
  <si>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</si>
  <si>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</si>
  <si>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</si>
  <si>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</si>
  <si>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</si>
  <si>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</si>
  <si>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</si>
  <si>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</si>
  <si>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</si>
  <si>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</si>
  <si>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</si>
  <si>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</si>
  <si>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</si>
  <si>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</si>
  <si>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</si>
  <si>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</si>
  <si>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</si>
  <si>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</si>
  <si>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</si>
  <si>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</si>
  <si>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</si>
  <si>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</si>
  <si>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</si>
  <si>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</si>
  <si>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</si>
  <si>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</si>
  <si>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</si>
  <si>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</si>
  <si>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</si>
  <si>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</si>
  <si>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</si>
  <si>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</si>
  <si>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</si>
  <si>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</si>
  <si>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</si>
  <si>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</si>
  <si>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</si>
  <si>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</si>
  <si>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</si>
  <si>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</si>
  <si>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</si>
  <si>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</si>
  <si>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</si>
  <si>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</si>
  <si>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</si>
  <si>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</si>
  <si>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</si>
  <si>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</si>
  <si>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</si>
  <si>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</si>
  <si>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</si>
  <si>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</si>
  <si>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</si>
  <si>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</si>
  <si>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</si>
  <si>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</si>
  <si>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</si>
  <si>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</si>
  <si>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</si>
  <si>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</si>
  <si>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</si>
  <si>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</si>
  <si>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</si>
  <si>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</si>
  <si>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</si>
  <si>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</si>
  <si>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</si>
  <si>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</si>
  <si>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</si>
  <si>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</si>
  <si>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</si>
  <si>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</si>
  <si>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</si>
  <si>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</si>
  <si>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</si>
  <si>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</si>
  <si>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</si>
  <si>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</si>
  <si>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</si>
  <si>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</si>
  <si>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</si>
  <si>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</si>
  <si>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</si>
  <si>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</si>
  <si>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</si>
  <si>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</si>
  <si>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</si>
  <si>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</si>
  <si>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</si>
  <si>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</si>
  <si>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</si>
  <si>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</si>
  <si>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</si>
  <si>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</si>
  <si>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</si>
  <si>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</si>
  <si>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</si>
  <si>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</si>
  <si>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</si>
  <si>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</si>
  <si>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</si>
  <si>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</si>
  <si>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</si>
  <si>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</si>
  <si>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</si>
  <si>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</si>
  <si>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</si>
  <si>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</si>
  <si>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</si>
  <si>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</si>
  <si>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</si>
  <si>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</si>
  <si>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</si>
  <si>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</si>
  <si>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</si>
  <si>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</si>
  <si>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</si>
  <si>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</si>
  <si>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</si>
  <si>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</si>
  <si>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</si>
  <si>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</si>
  <si>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</si>
  <si>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</si>
  <si>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</si>
  <si>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</si>
  <si>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</si>
  <si>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</si>
  <si>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</si>
  <si>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</si>
  <si>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</si>
  <si>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</si>
  <si>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</si>
  <si>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</si>
  <si>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</si>
  <si>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</si>
  <si>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</si>
  <si>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</si>
  <si>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</si>
  <si>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</si>
  <si>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</si>
  <si>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</si>
  <si>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</si>
  <si>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</si>
  <si>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</si>
  <si>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</si>
  <si>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</si>
  <si>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</si>
  <si>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</si>
  <si>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</si>
  <si>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</si>
  <si>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</si>
  <si>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</si>
  <si>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</si>
  <si>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</si>
  <si>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</si>
  <si>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</si>
  <si>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</si>
  <si>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</si>
  <si>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</si>
  <si>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</si>
  <si>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</si>
  <si>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</si>
  <si>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</si>
  <si>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</si>
  <si>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</si>
  <si>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</si>
  <si>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</si>
  <si>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</si>
  <si>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</si>
  <si>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</si>
  <si>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</si>
  <si>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</si>
  <si>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</si>
  <si>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</si>
  <si>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</si>
  <si>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</si>
  <si>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</si>
  <si>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</si>
  <si>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</si>
  <si>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</si>
  <si>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</si>
  <si>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</si>
  <si>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</si>
  <si>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</si>
  <si>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</si>
  <si>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</si>
  <si>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</si>
  <si>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</si>
  <si>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</si>
  <si>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</si>
  <si>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</si>
  <si>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</si>
  <si>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</si>
  <si>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</si>
  <si>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</si>
  <si>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</si>
  <si>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</si>
  <si>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</si>
  <si>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</si>
  <si>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</si>
  <si>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</si>
  <si>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</si>
  <si>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</si>
  <si>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</si>
  <si>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</si>
  <si>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</si>
  <si>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</si>
  <si>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</si>
  <si>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</si>
  <si>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</si>
  <si>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</si>
  <si>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</si>
  <si>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</si>
  <si>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</si>
  <si>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</si>
  <si>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</si>
  <si>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</si>
  <si>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</si>
  <si>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</si>
  <si>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</si>
  <si>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</si>
  <si>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</si>
  <si>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</si>
  <si>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</si>
  <si>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</si>
  <si>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</si>
  <si>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</si>
  <si>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</si>
  <si>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</si>
  <si>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</si>
  <si>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</si>
  <si>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</si>
  <si>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</si>
  <si>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</si>
  <si>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</si>
  <si>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</si>
  <si>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</si>
  <si>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</si>
  <si>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</si>
  <si>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</si>
  <si>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</si>
  <si>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</si>
  <si>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</si>
  <si>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</si>
  <si>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</si>
  <si>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</si>
  <si>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</si>
  <si>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</si>
  <si>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</si>
  <si>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</si>
  <si>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</si>
  <si>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</si>
  <si>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</si>
  <si>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</si>
  <si>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</si>
  <si>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</si>
  <si>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</si>
  <si>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</si>
  <si>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</si>
  <si>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</si>
  <si>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</si>
  <si>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</si>
  <si>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</si>
  <si>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</si>
  <si>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</si>
  <si>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</si>
  <si>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</si>
  <si>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</si>
  <si>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</si>
  <si>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</si>
  <si>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</si>
  <si>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</si>
  <si>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</si>
  <si>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</si>
  <si>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</si>
  <si>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</si>
  <si>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</si>
  <si>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</si>
  <si>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</si>
  <si>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</si>
  <si>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</si>
  <si>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</si>
  <si>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</si>
  <si>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</si>
  <si>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</si>
  <si>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</si>
  <si>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</si>
  <si>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</si>
  <si>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</si>
  <si>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</si>
  <si>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</si>
  <si>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</si>
  <si>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</si>
  <si>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</si>
  <si>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</si>
  <si>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</si>
  <si>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</si>
  <si>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</si>
  <si>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</si>
  <si>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</si>
  <si>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</si>
  <si>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</si>
  <si>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</si>
  <si>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</si>
  <si>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</si>
  <si>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</si>
  <si>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</si>
  <si>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</si>
  <si>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</si>
  <si>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</si>
  <si>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</si>
  <si>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</si>
  <si>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</si>
  <si>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</si>
  <si>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</si>
  <si>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</si>
  <si>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</si>
  <si>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</si>
  <si>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</si>
  <si>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</si>
  <si>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</si>
  <si>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</si>
  <si>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</si>
  <si>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</si>
  <si>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</si>
  <si>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</si>
  <si>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</si>
  <si>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</si>
  <si>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</si>
  <si>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</si>
  <si>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</si>
  <si>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</si>
  <si>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</si>
  <si>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</si>
  <si>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</si>
  <si>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</si>
  <si>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</si>
  <si>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</si>
  <si>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</si>
  <si>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</si>
  <si>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</si>
  <si>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</si>
  <si>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</si>
  <si>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</si>
  <si>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</si>
  <si>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</si>
  <si>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</si>
  <si>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</si>
  <si>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</si>
  <si>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</si>
  <si>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</si>
  <si>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</si>
  <si>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</si>
  <si>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</si>
  <si>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</si>
  <si>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</si>
  <si>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</si>
  <si>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</si>
  <si>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</si>
  <si>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</si>
  <si>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</si>
  <si>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</si>
  <si>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</si>
  <si>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</si>
  <si>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</si>
  <si>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</si>
  <si>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</si>
  <si>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</si>
  <si>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</si>
  <si>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</si>
  <si>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</si>
  <si>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</si>
  <si>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</si>
  <si>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</si>
  <si>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</si>
  <si>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</si>
  <si>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</si>
  <si>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</si>
  <si>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</si>
  <si>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</si>
  <si>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</si>
  <si>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</si>
  <si>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</si>
  <si>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</si>
  <si>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</si>
  <si>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</si>
  <si>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</si>
  <si>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</si>
  <si>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</si>
  <si>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</si>
  <si>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</si>
  <si>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</si>
  <si>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</si>
  <si>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</si>
  <si>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</si>
  <si>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</si>
  <si>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</si>
  <si>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</si>
  <si>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</si>
  <si>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</si>
  <si>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</si>
  <si>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</si>
  <si>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</si>
  <si>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</si>
  <si>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</si>
  <si>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</si>
  <si>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</si>
  <si>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</si>
  <si>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</si>
  <si>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</si>
  <si>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</si>
  <si>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</si>
  <si>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</si>
  <si>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</si>
  <si>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</si>
  <si>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</si>
  <si>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</si>
  <si>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</si>
  <si>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</si>
  <si>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</si>
  <si>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</si>
  <si>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</si>
  <si>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</si>
  <si>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</si>
  <si>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</si>
  <si>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</si>
  <si>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</si>
  <si>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</si>
  <si>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</si>
  <si>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</si>
  <si>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</si>
  <si>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</si>
  <si>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</si>
  <si>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</si>
  <si>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</si>
  <si>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</si>
  <si>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</si>
  <si>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</si>
  <si>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</si>
  <si>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</si>
  <si>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</si>
  <si>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</si>
  <si>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</si>
  <si>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</si>
  <si>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</si>
  <si>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</si>
  <si>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</si>
  <si>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</si>
  <si>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</si>
  <si>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</si>
  <si>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</si>
  <si>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</si>
  <si>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</si>
  <si>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</si>
  <si>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</si>
  <si>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</si>
  <si>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</si>
  <si>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</si>
  <si>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</si>
  <si>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</si>
  <si>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</si>
  <si>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</si>
  <si>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</si>
  <si>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</si>
  <si>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</si>
  <si>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</si>
  <si>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</si>
  <si>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</si>
  <si>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</si>
  <si>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</si>
  <si>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</si>
  <si>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</si>
  <si>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</si>
  <si>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</si>
  <si>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</si>
  <si>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</si>
  <si>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</si>
  <si>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</si>
  <si>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</si>
  <si>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</si>
  <si>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</si>
  <si>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</si>
  <si>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</si>
  <si>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</si>
  <si>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</si>
  <si>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</si>
  <si>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</si>
  <si>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</si>
  <si>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</si>
  <si>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</si>
  <si>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</si>
  <si>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</si>
  <si>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</si>
  <si>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</si>
  <si>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</si>
  <si>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</si>
  <si>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</si>
  <si>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</si>
  <si>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</si>
  <si>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</si>
  <si>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</si>
  <si>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</si>
  <si>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</si>
  <si>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</si>
  <si>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</si>
  <si>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</si>
  <si>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</si>
  <si>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</si>
  <si>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</si>
  <si>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</si>
  <si>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</si>
  <si>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</si>
  <si>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</si>
  <si>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</si>
  <si>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</si>
  <si>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</si>
  <si>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</si>
  <si>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</si>
  <si>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</si>
  <si>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</si>
  <si>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</si>
  <si>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</si>
  <si>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</si>
  <si>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</si>
  <si>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</si>
  <si>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</si>
  <si>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</si>
  <si>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</si>
  <si>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</si>
  <si>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</si>
  <si>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</si>
  <si>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</si>
  <si>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</si>
  <si>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</si>
  <si>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</si>
  <si>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</si>
  <si>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</si>
  <si>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</si>
  <si>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</si>
  <si>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</si>
  <si>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</si>
  <si>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</si>
  <si>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</si>
  <si>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</si>
  <si>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</si>
  <si>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</si>
  <si>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</si>
  <si>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</si>
  <si>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</si>
  <si>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</si>
  <si>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</si>
  <si>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</si>
  <si>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</si>
  <si>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</si>
  <si>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</si>
  <si>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</si>
  <si>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</si>
  <si>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</si>
  <si>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</si>
  <si>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</si>
  <si>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</si>
  <si>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</si>
  <si>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</si>
  <si>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</si>
  <si>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</si>
  <si>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</si>
  <si>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</si>
  <si>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</si>
  <si>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</si>
  <si>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</si>
  <si>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</si>
  <si>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</si>
  <si>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</si>
  <si>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</si>
  <si>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</si>
  <si>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</si>
  <si>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</si>
  <si>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</si>
  <si>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</si>
  <si>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</si>
  <si>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</si>
  <si>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</si>
  <si>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</si>
  <si>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</si>
  <si>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</si>
  <si>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</si>
  <si>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</si>
  <si>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</si>
  <si>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</si>
  <si>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</si>
  <si>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</si>
  <si>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</si>
  <si>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</si>
  <si>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</si>
  <si>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</si>
  <si>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</si>
  <si>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</si>
  <si>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</si>
  <si>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</si>
  <si>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</si>
  <si>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</si>
  <si>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</si>
  <si>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</si>
  <si>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</si>
  <si>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</si>
  <si>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</si>
  <si>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</si>
  <si>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</si>
  <si>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</si>
  <si>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</si>
  <si>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</si>
  <si>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</si>
  <si>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</si>
  <si>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</si>
  <si>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</si>
  <si>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</si>
  <si>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</si>
  <si>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</si>
  <si>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</si>
  <si>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</si>
  <si>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</si>
  <si>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</si>
  <si>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</si>
  <si>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</si>
  <si>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</si>
  <si>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</si>
  <si>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</si>
  <si>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</si>
  <si>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</si>
  <si>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</si>
  <si>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</si>
  <si>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</si>
  <si>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</si>
  <si>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</si>
  <si>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</si>
  <si>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</si>
  <si>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</si>
  <si>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</si>
  <si>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</si>
  <si>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</si>
  <si>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</si>
  <si>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</si>
  <si>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</si>
  <si>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</si>
  <si>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</si>
  <si>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</si>
  <si>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</si>
  <si>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</si>
  <si>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</si>
  <si>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</si>
  <si>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</si>
  <si>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</si>
  <si>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</si>
  <si>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</si>
  <si>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</si>
  <si>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</si>
  <si>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</si>
  <si>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</si>
  <si>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</si>
  <si>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</si>
  <si>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</si>
  <si>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</si>
  <si>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</si>
  <si>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</si>
  <si>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</si>
  <si>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</si>
  <si>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</si>
  <si>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</si>
  <si>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</si>
  <si>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</si>
  <si>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</si>
  <si>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</si>
  <si>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</si>
  <si>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</si>
  <si>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</si>
  <si>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</si>
  <si>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</si>
  <si>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</si>
  <si>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</si>
  <si>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</si>
  <si>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</si>
  <si>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</si>
  <si>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</si>
  <si>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</si>
  <si>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</si>
  <si>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</si>
  <si>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</si>
  <si>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</si>
  <si>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</si>
  <si>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</si>
  <si>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</si>
  <si>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</si>
  <si>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</si>
  <si>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</si>
  <si>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</si>
  <si>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</si>
  <si>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</si>
  <si>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</si>
  <si>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</si>
  <si>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</si>
  <si>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</si>
  <si>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</si>
  <si>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</si>
  <si>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</si>
  <si>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</si>
  <si>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</si>
  <si>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</si>
  <si>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</si>
  <si>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</si>
  <si>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</si>
  <si>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</si>
  <si>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</si>
  <si>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</si>
  <si>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</si>
  <si>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</si>
  <si>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</si>
  <si>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</si>
  <si>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</si>
  <si>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</si>
  <si>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</si>
  <si>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</si>
  <si>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</si>
  <si>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</si>
  <si>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</si>
  <si>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</si>
  <si>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</si>
  <si>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</si>
  <si>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</si>
  <si>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</si>
  <si>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</si>
  <si>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</si>
  <si>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</si>
  <si>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</si>
  <si>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</si>
  <si>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</si>
  <si>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</si>
  <si>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</si>
  <si>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</si>
  <si>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</si>
  <si>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</si>
  <si>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</si>
  <si>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</si>
  <si>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</si>
  <si>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</si>
  <si>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</si>
  <si>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</si>
  <si>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</si>
  <si>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</si>
  <si>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</si>
  <si>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</si>
  <si>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</si>
  <si>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</si>
  <si>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</si>
  <si>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</si>
  <si>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</si>
  <si>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</si>
  <si>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</si>
  <si>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</si>
  <si>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</si>
  <si>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</si>
  <si>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</si>
  <si>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</si>
  <si>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</si>
  <si>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</si>
  <si>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</si>
  <si>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</si>
  <si>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</si>
  <si>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</si>
  <si>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</si>
  <si>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</si>
  <si>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</si>
  <si>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</si>
  <si>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</si>
  <si>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</si>
  <si>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</si>
  <si>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</si>
  <si>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</si>
  <si>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</si>
  <si>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</si>
  <si>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</si>
  <si>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</si>
  <si>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</si>
  <si>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</si>
  <si>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</si>
  <si>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</si>
  <si>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</si>
  <si>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</si>
  <si>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</si>
  <si>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</si>
  <si>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</si>
  <si>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</si>
  <si>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</si>
  <si>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</si>
  <si>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</si>
  <si>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</si>
  <si>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</si>
  <si>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</si>
  <si>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</si>
  <si>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</si>
  <si>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</si>
  <si>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</si>
  <si>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</si>
  <si>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</si>
  <si>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</si>
  <si>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</si>
  <si>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</si>
  <si>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</si>
  <si>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</si>
  <si>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</si>
  <si>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</si>
  <si>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</si>
  <si>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</si>
  <si>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</si>
  <si>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</si>
  <si>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</si>
  <si>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</si>
  <si>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</si>
  <si>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</si>
  <si>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</si>
  <si>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</si>
  <si>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</si>
  <si>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</si>
  <si>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</si>
  <si>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</si>
  <si>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</si>
  <si>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</si>
  <si>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</si>
  <si>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</si>
  <si>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</si>
  <si>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</si>
  <si>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</si>
  <si>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</si>
  <si>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</si>
  <si>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</si>
  <si>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</si>
  <si>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</si>
  <si>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</si>
  <si>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</si>
  <si>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</si>
  <si>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</si>
  <si>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</si>
  <si>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</si>
  <si>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</si>
  <si>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</si>
  <si>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</si>
  <si>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</si>
  <si>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</si>
  <si>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</si>
  <si>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</si>
  <si>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</si>
  <si>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</si>
  <si>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</si>
  <si>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</si>
  <si>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</si>
  <si>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</si>
  <si>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</si>
  <si>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</si>
  <si>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</si>
  <si>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</si>
  <si>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</si>
  <si>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</si>
  <si>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</si>
  <si>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</si>
  <si>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</si>
  <si>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</si>
  <si>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</si>
  <si>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</si>
  <si>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</si>
  <si>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</si>
  <si>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</si>
  <si>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</si>
  <si>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</si>
  <si>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</si>
  <si>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</si>
  <si>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</si>
  <si>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</si>
  <si>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</si>
  <si>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</si>
  <si>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</si>
  <si>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</si>
  <si>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</si>
  <si>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</si>
  <si>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</si>
  <si>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</si>
  <si>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</si>
  <si>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</si>
  <si>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</si>
  <si>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</si>
  <si>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</si>
  <si>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</si>
  <si>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</si>
  <si>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</si>
  <si>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</si>
  <si>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</si>
  <si>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</si>
  <si>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</si>
  <si>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</si>
  <si>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</si>
  <si>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</si>
  <si>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</si>
  <si>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</si>
  <si>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</si>
  <si>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</si>
  <si>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</si>
  <si>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</si>
  <si>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</si>
  <si>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</si>
  <si>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</si>
  <si>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</si>
  <si>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</si>
  <si>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</si>
  <si>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</si>
  <si>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</si>
  <si>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</si>
  <si>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</si>
  <si>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</si>
  <si>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</si>
  <si>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</si>
  <si>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</si>
  <si>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</si>
  <si>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</si>
  <si>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</si>
  <si>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</si>
  <si>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</si>
  <si>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</si>
  <si>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</si>
  <si>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</si>
  <si>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</si>
  <si>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</si>
  <si>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</si>
  <si>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</si>
  <si>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</si>
  <si>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</si>
  <si>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</si>
  <si>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</si>
  <si>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</si>
  <si>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</si>
  <si>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</si>
  <si>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</si>
  <si>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</si>
  <si>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</si>
  <si>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</si>
  <si>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</si>
  <si>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</si>
  <si>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</si>
  <si>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</si>
  <si>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</si>
  <si>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</si>
  <si>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</si>
  <si>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</si>
  <si>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</si>
  <si>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</si>
  <si>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</si>
  <si>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</si>
  <si>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</si>
  <si>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</si>
  <si>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</si>
  <si>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</si>
  <si>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</si>
  <si>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</si>
  <si>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</si>
  <si>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</si>
  <si>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</si>
  <si>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</si>
  <si>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</si>
  <si>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</si>
  <si>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</si>
  <si>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</si>
  <si>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</si>
  <si>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</si>
  <si>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</si>
  <si>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</si>
  <si>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</si>
  <si>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</si>
  <si>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</si>
  <si>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</si>
  <si>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</si>
  <si>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</si>
  <si>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</si>
  <si>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</si>
  <si>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</si>
  <si>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</si>
  <si>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</si>
  <si>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</si>
  <si>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</si>
  <si>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</si>
  <si>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</si>
  <si>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</si>
  <si>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</si>
  <si>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</si>
  <si>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</si>
  <si>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</si>
  <si>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</si>
  <si>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</si>
  <si>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</si>
  <si>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</si>
  <si>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</si>
  <si>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</si>
  <si>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</si>
  <si>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</si>
  <si>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</si>
  <si>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</si>
  <si>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</si>
  <si>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</si>
  <si>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</si>
  <si>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</si>
  <si>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</si>
  <si>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</si>
  <si>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</si>
  <si>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</si>
  <si>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</si>
  <si>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</si>
  <si>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</si>
  <si>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</si>
  <si>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</si>
  <si>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</si>
  <si>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</si>
  <si>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</si>
  <si>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</si>
  <si>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</si>
  <si>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</si>
  <si>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</si>
  <si>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</si>
  <si>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</si>
  <si>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</si>
  <si>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</si>
  <si>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</si>
  <si>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</si>
  <si>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</si>
  <si>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</si>
  <si>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</si>
  <si>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</si>
  <si>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</si>
  <si>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</si>
  <si>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</si>
  <si>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</si>
  <si>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</si>
  <si>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</si>
  <si>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</si>
  <si>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</si>
  <si>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</si>
  <si>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</si>
  <si>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</si>
  <si>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</si>
  <si>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</si>
  <si>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</si>
  <si>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</si>
  <si>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</si>
  <si>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</si>
  <si>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</si>
  <si>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</si>
  <si>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</si>
  <si>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</si>
  <si>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</si>
  <si>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</si>
  <si>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</si>
  <si>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</si>
  <si>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</si>
  <si>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</si>
  <si>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</si>
  <si>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</si>
  <si>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</si>
  <si>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</si>
  <si>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</si>
  <si>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</si>
  <si>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</si>
  <si>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</si>
  <si>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</si>
  <si>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</si>
  <si>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</si>
  <si>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</si>
  <si>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</si>
  <si>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</si>
  <si>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</si>
  <si>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</si>
  <si>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</si>
  <si>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</si>
  <si>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</si>
  <si>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</si>
  <si>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</si>
  <si>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</si>
  <si>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</si>
  <si>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</si>
  <si>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</si>
  <si>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</si>
  <si>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</si>
  <si>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</si>
  <si>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</si>
  <si>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</si>
  <si>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</si>
  <si>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</si>
  <si>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</si>
  <si>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</si>
  <si>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</si>
  <si>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</si>
  <si>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</si>
  <si>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</si>
  <si>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</si>
  <si>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</si>
  <si>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</si>
  <si>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</si>
  <si>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</si>
  <si>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</si>
  <si>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</si>
  <si>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</si>
  <si>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</si>
  <si>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</si>
  <si>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</si>
  <si>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</si>
  <si>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</si>
  <si>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</si>
  <si>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</si>
  <si>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</si>
  <si>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</si>
  <si>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</si>
  <si>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</si>
  <si>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</si>
  <si>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</si>
  <si>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</si>
  <si>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</si>
  <si>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</si>
  <si>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</si>
  <si>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</si>
  <si>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</si>
  <si>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</si>
  <si>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</si>
  <si>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</si>
  <si>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</si>
  <si>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</si>
  <si>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</si>
  <si>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</si>
  <si>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</si>
  <si>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</si>
  <si>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</si>
  <si>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</si>
  <si>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</si>
  <si>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</si>
  <si>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</si>
  <si>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</si>
  <si>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</si>
  <si>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</si>
  <si>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</si>
  <si>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</si>
  <si>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</si>
  <si>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</si>
  <si>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</si>
  <si>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</si>
  <si>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</si>
  <si>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</si>
  <si>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</si>
  <si>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</si>
  <si>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</si>
  <si>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</si>
  <si>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</si>
  <si>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</si>
  <si>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</si>
  <si>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</si>
  <si>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</si>
  <si>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</si>
  <si>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</si>
  <si>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</si>
  <si>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</si>
  <si>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</si>
  <si>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</si>
  <si>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</si>
  <si>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</si>
  <si>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</si>
  <si>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</si>
  <si>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</si>
  <si>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</si>
  <si>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</si>
  <si>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</si>
  <si>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</si>
  <si>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</si>
  <si>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</si>
  <si>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</si>
  <si>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</si>
  <si>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</si>
  <si>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</si>
  <si>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</si>
  <si>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</si>
  <si>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</si>
  <si>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</si>
  <si>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</si>
  <si>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</si>
  <si>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</si>
  <si>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</si>
  <si>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</si>
  <si>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</si>
  <si>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</si>
  <si>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</si>
  <si>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</si>
  <si>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</si>
  <si>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</si>
  <si>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</si>
  <si>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</si>
  <si>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</si>
  <si>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</si>
  <si>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</si>
  <si>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</si>
  <si>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</si>
  <si>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</si>
  <si>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</si>
  <si>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</si>
  <si>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</si>
  <si>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</si>
  <si>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</si>
  <si>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</si>
  <si>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</si>
  <si>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</si>
  <si>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</si>
  <si>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</si>
  <si>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</si>
  <si>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</si>
  <si>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</si>
  <si>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</si>
  <si>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</si>
  <si>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</si>
  <si>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</si>
  <si>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</si>
  <si>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</si>
  <si>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</si>
  <si>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</si>
  <si>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</si>
  <si>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</si>
  <si>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</si>
  <si>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</si>
  <si>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</si>
  <si>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</si>
  <si>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</si>
  <si>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</si>
  <si>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</si>
  <si>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</si>
  <si>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</si>
  <si>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</si>
  <si>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</si>
  <si>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</si>
  <si>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</si>
  <si>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</si>
  <si>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</si>
  <si>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</si>
  <si>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</si>
  <si>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</si>
  <si>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</si>
  <si>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</si>
  <si>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</si>
  <si>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</si>
  <si>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</si>
  <si>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</si>
  <si>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</si>
  <si>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</si>
  <si>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</si>
  <si>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</si>
  <si>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</si>
  <si>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</si>
  <si>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</si>
  <si>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</si>
  <si>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</si>
  <si>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</si>
  <si>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</si>
  <si>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</si>
  <si>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</si>
  <si>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</si>
  <si>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</si>
  <si>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</si>
  <si>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</si>
  <si>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</si>
  <si>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</si>
  <si>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</si>
  <si>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</si>
  <si>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</si>
  <si>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</si>
  <si>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</si>
  <si>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</si>
  <si>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</si>
  <si>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</si>
  <si>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</si>
  <si>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</si>
  <si>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</si>
  <si>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</si>
  <si>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</si>
  <si>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</si>
  <si>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</si>
  <si>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</si>
  <si>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</si>
  <si>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</si>
  <si>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</si>
  <si>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</si>
  <si>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</si>
  <si>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</si>
  <si>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</si>
  <si>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</si>
  <si>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</si>
  <si>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</si>
  <si>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</si>
  <si>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</si>
  <si>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</si>
  <si>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</si>
  <si>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</si>
  <si>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</si>
  <si>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</si>
  <si>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</si>
  <si>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</si>
  <si>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</si>
  <si>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</si>
  <si>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</si>
  <si>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</si>
  <si>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</si>
  <si>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</si>
  <si>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</si>
  <si>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</si>
  <si>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</si>
  <si>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</si>
  <si>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</si>
  <si>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</si>
  <si>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</si>
  <si>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</si>
  <si>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</si>
  <si>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</si>
  <si>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</si>
  <si>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</si>
  <si>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</si>
  <si>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</si>
  <si>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</si>
  <si>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</si>
  <si>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</si>
  <si>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</si>
  <si>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</si>
  <si>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</si>
  <si>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</si>
  <si>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</si>
  <si>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</si>
  <si>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</si>
  <si>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</si>
  <si>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</si>
  <si>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</si>
  <si>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</si>
  <si>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</si>
  <si>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</si>
  <si>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</si>
  <si>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</si>
  <si>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</si>
  <si>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</si>
  <si>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</si>
  <si>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</si>
  <si>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</si>
  <si>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</si>
  <si>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</si>
  <si>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</si>
  <si>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</si>
  <si>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</si>
  <si>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</si>
  <si>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</si>
  <si>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</si>
  <si>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</si>
  <si>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</si>
  <si>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</si>
  <si>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</si>
  <si>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</si>
  <si>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</si>
  <si>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</si>
  <si>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</si>
  <si>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</si>
  <si>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</si>
  <si>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</si>
  <si>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</si>
  <si>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</si>
  <si>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</si>
  <si>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</si>
  <si>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</si>
  <si>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</si>
  <si>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</si>
  <si>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</si>
  <si>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</si>
  <si>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</si>
  <si>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</si>
  <si>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</si>
  <si>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</si>
  <si>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</si>
  <si>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</si>
  <si>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</si>
  <si>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</si>
  <si>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</si>
  <si>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</si>
  <si>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</si>
  <si>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</si>
  <si>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</si>
  <si>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</si>
  <si>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</si>
  <si>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</si>
  <si>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</si>
  <si>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</si>
  <si>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</si>
  <si>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</si>
  <si>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</si>
  <si>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</si>
  <si>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</si>
  <si>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</si>
  <si>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</si>
  <si>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</si>
  <si>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</si>
  <si>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</si>
  <si>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</si>
  <si>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</si>
  <si>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</si>
  <si>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</si>
  <si>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</si>
  <si>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</si>
  <si>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</si>
  <si>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</si>
  <si>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</si>
  <si>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</si>
  <si>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</si>
  <si>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</si>
  <si>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</si>
  <si>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</si>
  <si>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</si>
  <si>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</si>
  <si>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</si>
  <si>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</si>
  <si>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</si>
  <si>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</si>
  <si>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</si>
  <si>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</si>
  <si>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</si>
  <si>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</si>
  <si>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</si>
  <si>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</si>
  <si>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</si>
  <si>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</si>
  <si>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</si>
  <si>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</si>
  <si>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</si>
  <si>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</si>
  <si>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</si>
  <si>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</si>
  <si>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</si>
  <si>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</si>
  <si>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</si>
  <si>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</si>
  <si>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</si>
  <si>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</si>
  <si>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</si>
  <si>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</si>
  <si>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</si>
  <si>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</si>
  <si>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</si>
  <si>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</si>
  <si>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</si>
  <si>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</si>
  <si>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</si>
  <si>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</si>
  <si>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</si>
  <si>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</si>
  <si>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</si>
  <si>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</si>
  <si>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</si>
  <si>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</si>
  <si>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</si>
  <si>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</si>
  <si>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</si>
  <si>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</si>
  <si>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</si>
  <si>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</si>
  <si>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</si>
  <si>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</si>
  <si>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</si>
  <si>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</si>
  <si>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</si>
  <si>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</si>
  <si>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</si>
  <si>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</si>
  <si>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</si>
  <si>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</si>
  <si>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</si>
  <si>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</si>
  <si>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</si>
  <si>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</si>
  <si>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</si>
  <si>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</si>
  <si>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</si>
  <si>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</si>
  <si>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</si>
  <si>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</si>
  <si>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</si>
  <si>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</si>
  <si>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</si>
  <si>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</si>
  <si>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</si>
  <si>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</si>
  <si>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</si>
  <si>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</si>
  <si>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</si>
  <si>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</si>
  <si>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</si>
  <si>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</si>
  <si>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</si>
  <si>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</si>
  <si>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</si>
  <si>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</si>
  <si>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</si>
  <si>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</si>
  <si>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</si>
  <si>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</si>
  <si>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</si>
  <si>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</si>
  <si>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</si>
  <si>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</si>
  <si>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</si>
  <si>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</si>
  <si>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</si>
  <si>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</si>
  <si>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</si>
  <si>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</si>
  <si>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</si>
  <si>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</si>
  <si>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</si>
  <si>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</si>
  <si>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</si>
  <si>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</si>
  <si>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</si>
  <si>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</si>
  <si>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</si>
  <si>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</si>
  <si>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</si>
  <si>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</si>
  <si>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</si>
  <si>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</si>
  <si>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</si>
  <si>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</si>
  <si>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</si>
  <si>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</si>
  <si>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</si>
  <si>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</si>
  <si>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</si>
  <si>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</si>
  <si>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</si>
  <si>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</si>
  <si>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</si>
  <si>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</si>
  <si>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</si>
  <si>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</si>
  <si>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</si>
  <si>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</si>
  <si>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</si>
  <si>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</si>
  <si>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</si>
  <si>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</si>
  <si>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</si>
  <si>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</si>
  <si>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</si>
  <si>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</si>
  <si>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</si>
  <si>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</si>
  <si>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</si>
  <si>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</si>
  <si>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</si>
  <si>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</si>
  <si>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</si>
  <si>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</si>
  <si>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</si>
  <si>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</si>
  <si>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</si>
  <si>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</si>
  <si>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</si>
  <si>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</si>
  <si>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</si>
  <si>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</si>
  <si>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</si>
  <si>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</si>
  <si>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</si>
  <si>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</si>
  <si>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</si>
  <si>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</si>
  <si>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</si>
  <si>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</si>
  <si>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</si>
  <si>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</si>
  <si>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</si>
  <si>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</si>
  <si>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</si>
  <si>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</si>
  <si>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</si>
  <si>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</si>
  <si>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</si>
  <si>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</si>
  <si>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</si>
  <si>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</si>
  <si>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</si>
  <si>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</si>
  <si>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</si>
  <si>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</si>
  <si>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</si>
  <si>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</si>
  <si>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</si>
  <si>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</si>
  <si>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</si>
  <si>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</si>
  <si>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</si>
  <si>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</si>
  <si>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</si>
  <si>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</si>
  <si>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</si>
  <si>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</si>
  <si>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</si>
  <si>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</si>
  <si>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</si>
  <si>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</si>
  <si>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</si>
  <si>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</si>
  <si>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</si>
  <si>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</si>
  <si>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</si>
  <si>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</si>
  <si>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</si>
  <si>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</si>
  <si>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</si>
  <si>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</si>
  <si>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</si>
  <si>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</si>
  <si>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</si>
  <si>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</si>
  <si>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</si>
  <si>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</si>
  <si>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</si>
  <si>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</si>
  <si>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</si>
  <si>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</si>
  <si>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</si>
  <si>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</si>
  <si>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</si>
  <si>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</si>
  <si>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</si>
  <si>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</si>
  <si>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</si>
  <si>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</si>
  <si>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</si>
  <si>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</si>
  <si>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</si>
  <si>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</si>
  <si>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</si>
  <si>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</si>
  <si>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</si>
  <si>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</si>
  <si>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</si>
  <si>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</si>
  <si>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</si>
  <si>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</si>
  <si>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</si>
  <si>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</si>
  <si>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</si>
  <si>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</si>
  <si>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</si>
  <si>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</si>
  <si>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</si>
  <si>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</si>
  <si>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</si>
  <si>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</si>
  <si>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</si>
  <si>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</si>
  <si>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</si>
  <si>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</si>
  <si>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</si>
  <si>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</si>
  <si>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</si>
  <si>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</si>
  <si>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</si>
  <si>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</si>
  <si>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</si>
  <si>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</si>
  <si>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</si>
  <si>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</si>
  <si>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</si>
  <si>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</si>
  <si>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</si>
  <si>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</si>
  <si>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</si>
  <si>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</si>
  <si>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</si>
  <si>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</si>
  <si>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</si>
  <si>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</si>
  <si>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</si>
  <si>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</si>
  <si>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</si>
  <si>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</si>
  <si>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</si>
  <si>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</si>
  <si>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</si>
  <si>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</si>
  <si>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</si>
  <si>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</si>
  <si>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</si>
  <si>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</si>
  <si>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</si>
  <si>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</si>
  <si>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</si>
  <si>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</si>
  <si>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</si>
  <si>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</si>
  <si>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</si>
  <si>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</si>
  <si>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</si>
  <si>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</si>
  <si>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</si>
  <si>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</si>
  <si>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</si>
  <si>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</si>
  <si>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</si>
  <si>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</si>
  <si>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</si>
  <si>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</si>
  <si>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</si>
  <si>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</si>
  <si>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</si>
  <si>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</si>
  <si>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</si>
  <si>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</si>
  <si>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</si>
  <si>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</si>
  <si>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</si>
  <si>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</si>
  <si>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</si>
  <si>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</si>
  <si>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</si>
  <si>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</si>
  <si>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</si>
  <si>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</si>
  <si>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</si>
  <si>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</si>
  <si>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</si>
  <si>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</si>
  <si>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</si>
  <si>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</si>
  <si>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</si>
  <si>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</si>
  <si>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</si>
  <si>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</si>
  <si>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</si>
  <si>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</si>
  <si>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</si>
  <si>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</si>
  <si>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</si>
  <si>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</si>
  <si>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</si>
  <si>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</si>
  <si>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</si>
  <si>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</si>
  <si>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</si>
  <si>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</si>
  <si>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</si>
  <si>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</si>
  <si>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</si>
  <si>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</si>
  <si>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</si>
  <si>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</si>
  <si>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</si>
  <si>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</si>
  <si>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</si>
  <si>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</si>
  <si>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</si>
  <si>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</si>
  <si>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</si>
  <si>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</si>
  <si>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</si>
  <si>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</si>
  <si>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</si>
  <si>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</si>
  <si>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</si>
  <si>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</si>
  <si>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</si>
  <si>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</si>
  <si>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</si>
  <si>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</si>
  <si>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</si>
  <si>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</si>
  <si>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</si>
  <si>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</si>
  <si>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</si>
  <si>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</si>
  <si>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</si>
  <si>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</si>
  <si>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</si>
  <si>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</si>
  <si>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</si>
  <si>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</si>
  <si>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</si>
  <si>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</si>
  <si>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</si>
  <si>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</si>
  <si>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</si>
  <si>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</si>
  <si>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</si>
  <si>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</si>
  <si>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</si>
  <si>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</si>
  <si>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</si>
  <si>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</si>
  <si>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</si>
  <si>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</si>
  <si>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</si>
  <si>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</si>
  <si>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</si>
  <si>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</si>
  <si>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</si>
  <si>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</si>
  <si>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</si>
  <si>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</si>
  <si>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</si>
  <si>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</si>
  <si>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</si>
  <si>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</si>
  <si>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</si>
  <si>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</si>
  <si>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</si>
  <si>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</si>
  <si>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</si>
  <si>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</si>
  <si>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</si>
  <si>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</si>
  <si>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</si>
  <si>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</si>
  <si>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</si>
  <si>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</si>
  <si>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</si>
  <si>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</si>
  <si>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</si>
  <si>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</si>
  <si>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</si>
  <si>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</si>
  <si>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</si>
  <si>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</si>
  <si>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</si>
  <si>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</si>
  <si>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</si>
  <si>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</si>
  <si>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</si>
  <si>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</si>
  <si>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</si>
  <si>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</si>
  <si>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</si>
  <si>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</si>
  <si>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</si>
  <si>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</si>
  <si>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</si>
  <si>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</si>
  <si>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</si>
  <si>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</si>
  <si>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</si>
  <si>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</si>
  <si>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</si>
  <si>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</si>
  <si>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</si>
  <si>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</si>
  <si>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</si>
  <si>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</si>
  <si>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</si>
  <si>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</si>
  <si>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</si>
  <si>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</si>
  <si>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</si>
  <si>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</si>
  <si>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</si>
  <si>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</si>
  <si>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</si>
  <si>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</si>
  <si>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</si>
  <si>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</si>
  <si>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</si>
  <si>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</si>
  <si>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</si>
  <si>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</si>
  <si>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</si>
  <si>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</si>
  <si>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</si>
  <si>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</si>
  <si>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</si>
  <si>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</si>
  <si>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</si>
  <si>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</si>
  <si>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</si>
  <si>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</si>
  <si>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</si>
  <si>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</si>
  <si>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</si>
  <si>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</si>
  <si>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</si>
  <si>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</si>
  <si>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</si>
  <si>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</si>
  <si>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</si>
  <si>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</si>
  <si>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</si>
  <si>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</si>
  <si>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</si>
  <si>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</si>
  <si>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</si>
  <si>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</si>
  <si>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</si>
  <si>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</si>
  <si>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</si>
  <si>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</si>
  <si>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</si>
  <si>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</si>
  <si>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</si>
  <si>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</si>
  <si>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</si>
  <si>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</si>
  <si>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</si>
  <si>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</si>
  <si>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</si>
  <si>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</si>
  <si>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</si>
  <si>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</si>
  <si>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</si>
  <si>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</si>
  <si>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</si>
  <si>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</si>
  <si>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</si>
  <si>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</si>
  <si>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</si>
  <si>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</si>
  <si>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</si>
  <si>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</si>
  <si>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</si>
  <si>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</si>
  <si>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</si>
  <si>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</si>
  <si>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</si>
  <si>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</si>
  <si>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</si>
  <si>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</si>
  <si>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</si>
  <si>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</si>
  <si>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</si>
  <si>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</si>
  <si>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</si>
  <si>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</si>
  <si>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</si>
  <si>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</si>
  <si>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</si>
  <si>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</si>
  <si>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</si>
  <si>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</si>
  <si>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</si>
  <si>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</si>
  <si>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</si>
  <si>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</si>
  <si>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</si>
  <si>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</si>
  <si>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</si>
  <si>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</si>
  <si>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</si>
  <si>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</si>
  <si>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</si>
  <si>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</si>
  <si>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</si>
  <si>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</si>
  <si>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</si>
  <si>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</si>
  <si>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</si>
  <si>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</si>
  <si>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</si>
  <si>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</si>
  <si>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</si>
  <si>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</si>
  <si>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</si>
  <si>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</si>
  <si>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</si>
  <si>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</si>
  <si>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</si>
  <si>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</si>
  <si>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</si>
  <si>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</si>
  <si>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</si>
  <si>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</si>
  <si>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</si>
  <si>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</si>
  <si>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</si>
  <si>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</si>
  <si>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</si>
  <si>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</si>
  <si>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</si>
  <si>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</si>
  <si>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</si>
  <si>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</si>
  <si>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</si>
  <si>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</si>
  <si>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</si>
  <si>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</si>
  <si>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</si>
  <si>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</si>
  <si>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</si>
  <si>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</si>
  <si>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</si>
  <si>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</si>
  <si>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</si>
  <si>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</si>
  <si>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</si>
  <si>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</si>
  <si>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</si>
  <si>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</si>
  <si>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</si>
  <si>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</si>
  <si>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</si>
  <si>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</si>
  <si>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</si>
  <si>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</si>
  <si>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</si>
  <si>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</si>
  <si>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</si>
  <si>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</si>
  <si>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</si>
  <si>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</si>
  <si>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</si>
  <si>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</si>
  <si>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</si>
  <si>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</si>
  <si>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</si>
  <si>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</si>
  <si>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</si>
  <si>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</si>
  <si>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</si>
  <si>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</si>
  <si>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</si>
  <si>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</si>
  <si>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</si>
  <si>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</si>
  <si>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</si>
  <si>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</si>
  <si>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</si>
  <si>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</si>
  <si>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</si>
  <si>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</si>
  <si>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</si>
  <si>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</si>
  <si>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</si>
  <si>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</si>
  <si>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</si>
  <si>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</si>
  <si>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</si>
  <si>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</si>
  <si>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</si>
  <si>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</si>
  <si>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</si>
  <si>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</si>
  <si>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</si>
  <si>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</si>
  <si>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</si>
  <si>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</si>
  <si>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</si>
  <si>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</si>
  <si>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</si>
  <si>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</si>
  <si>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</si>
  <si>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</si>
  <si>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</si>
  <si>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</si>
  <si>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</si>
  <si>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</si>
  <si>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</si>
  <si>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</si>
  <si>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</si>
  <si>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</si>
  <si>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</si>
  <si>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</si>
  <si>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</si>
  <si>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</si>
  <si>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</si>
  <si>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</si>
  <si>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</si>
  <si>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</si>
  <si>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</si>
  <si>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</si>
  <si>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</si>
  <si>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</si>
  <si>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</si>
  <si>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</si>
  <si>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</si>
  <si>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</si>
  <si>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</si>
  <si>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</si>
  <si>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</si>
  <si>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</si>
  <si>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</si>
  <si>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</si>
  <si>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</si>
  <si>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</si>
  <si>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</si>
  <si>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</si>
  <si>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</si>
  <si>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</si>
  <si>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</si>
  <si>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</si>
  <si>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</si>
  <si>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</si>
  <si>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</si>
  <si>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</si>
  <si>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</si>
  <si>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</si>
  <si>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</si>
  <si>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</si>
  <si>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</si>
  <si>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</si>
  <si>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</si>
  <si>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</si>
  <si>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</si>
  <si>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</si>
  <si>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</si>
  <si>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</si>
  <si>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</si>
  <si>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</si>
  <si>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</si>
  <si>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</si>
  <si>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</si>
  <si>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</si>
  <si>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</si>
  <si>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</si>
  <si>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</si>
  <si>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</si>
  <si>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</si>
  <si>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</si>
  <si>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</si>
  <si>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</si>
  <si>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</si>
  <si>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</si>
  <si>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</si>
  <si>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</si>
  <si>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</si>
  <si>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</si>
  <si>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</si>
  <si>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</si>
  <si>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</si>
  <si>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</si>
  <si>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</si>
  <si>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</si>
  <si>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</si>
  <si>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</si>
  <si>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</si>
  <si>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</si>
  <si>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</si>
  <si>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</si>
  <si>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</si>
  <si>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</si>
  <si>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</si>
  <si>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</si>
  <si>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</si>
  <si>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</si>
  <si>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</si>
  <si>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</si>
  <si>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</si>
  <si>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</si>
  <si>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</si>
  <si>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</si>
  <si>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</si>
  <si>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</si>
  <si>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</si>
  <si>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</si>
  <si>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</si>
  <si>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</si>
  <si>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</si>
  <si>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</si>
  <si>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</si>
  <si>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</si>
  <si>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</si>
  <si>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</si>
  <si>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</si>
  <si>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</si>
  <si>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</si>
  <si>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</si>
  <si>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</si>
  <si>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</si>
  <si>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</si>
  <si>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</si>
  <si>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</si>
  <si>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</si>
  <si>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</si>
  <si>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</si>
  <si>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</si>
  <si>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</si>
  <si>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</si>
  <si>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</si>
  <si>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</si>
  <si>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</si>
  <si>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</si>
  <si>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</si>
  <si>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</si>
  <si>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</si>
  <si>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</si>
  <si>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</si>
  <si>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</si>
  <si>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</si>
  <si>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</si>
  <si>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</si>
  <si>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</si>
  <si>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</si>
  <si>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</si>
  <si>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</si>
  <si>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</si>
  <si>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</si>
  <si>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</si>
  <si>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</si>
  <si>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</si>
  <si>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</si>
  <si>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</si>
  <si>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</si>
  <si>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</si>
  <si>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</si>
  <si>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</si>
  <si>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</si>
  <si>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</si>
  <si>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</si>
  <si>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</si>
  <si>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</si>
  <si>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</si>
  <si>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</si>
  <si>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</si>
  <si>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</si>
  <si>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</si>
  <si>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</si>
  <si>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</si>
  <si>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</si>
  <si>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</si>
  <si>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</si>
  <si>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</si>
  <si>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</si>
  <si>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</si>
  <si>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</si>
  <si>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</si>
  <si>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</si>
  <si>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</si>
  <si>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</si>
  <si>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</si>
  <si>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</si>
  <si>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</si>
  <si>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</si>
  <si>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</si>
  <si>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</si>
  <si>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</si>
  <si>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</si>
  <si>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</si>
  <si>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</si>
  <si>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</si>
  <si>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</si>
  <si>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</si>
  <si>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</si>
  <si>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</si>
  <si>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</si>
  <si>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</si>
  <si>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</si>
  <si>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</si>
  <si>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</si>
  <si>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</si>
  <si>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</si>
  <si>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</si>
  <si>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</si>
  <si>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</si>
  <si>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</si>
  <si>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</si>
  <si>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</si>
  <si>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</si>
  <si>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</si>
  <si>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</si>
  <si>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</si>
  <si>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</si>
  <si>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</si>
  <si>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</si>
  <si>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</si>
  <si>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</si>
  <si>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</si>
  <si>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</si>
  <si>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</si>
  <si>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</si>
  <si>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</si>
  <si>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</si>
  <si>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</si>
  <si>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</si>
  <si>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</si>
  <si>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</si>
  <si>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</si>
  <si>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</si>
  <si>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</si>
  <si>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</si>
  <si>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</si>
  <si>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</si>
  <si>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</si>
  <si>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</si>
  <si>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</si>
  <si>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</si>
  <si>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</si>
  <si>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</si>
  <si>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</si>
  <si>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</si>
  <si>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</si>
  <si>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</si>
  <si>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</si>
  <si>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</si>
  <si>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</si>
  <si>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</si>
  <si>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</si>
  <si>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</si>
  <si>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</si>
  <si>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</si>
  <si>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</si>
  <si>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</si>
  <si>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</si>
  <si>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</si>
  <si>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</si>
  <si>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</si>
  <si>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</si>
  <si>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</si>
  <si>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</si>
  <si>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</si>
  <si>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</si>
  <si>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</si>
  <si>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</si>
  <si>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</si>
  <si>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</si>
  <si>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</si>
  <si>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</si>
  <si>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</si>
  <si>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</si>
  <si>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</si>
  <si>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</si>
  <si>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</si>
  <si>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</si>
  <si>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</si>
  <si>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</si>
  <si>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</si>
  <si>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</si>
  <si>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</si>
  <si>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</si>
  <si>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</si>
  <si>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</si>
  <si>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</si>
  <si>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</si>
  <si>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</si>
  <si>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</si>
  <si>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</si>
  <si>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</si>
  <si>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</si>
  <si>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</si>
  <si>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</si>
  <si>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</si>
  <si>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</si>
  <si>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</si>
  <si>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</si>
  <si>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</si>
  <si>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</si>
  <si>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</si>
  <si>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</si>
  <si>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</si>
  <si>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</si>
  <si>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</si>
  <si>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</si>
  <si>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</si>
  <si>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</si>
  <si>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</si>
  <si>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</si>
  <si>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</si>
  <si>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</si>
  <si>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</si>
  <si>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</si>
  <si>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</si>
  <si>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</si>
  <si>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</si>
  <si>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</si>
  <si>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</si>
  <si>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</si>
  <si>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</si>
  <si>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</si>
  <si>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</si>
  <si>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</si>
  <si>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</si>
  <si>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</si>
  <si>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</si>
  <si>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</si>
  <si>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</si>
  <si>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</si>
  <si>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</si>
  <si>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</si>
  <si>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</si>
  <si>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</si>
  <si>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</si>
  <si>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</si>
  <si>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</si>
  <si>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</si>
  <si>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</si>
  <si>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</si>
  <si>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</si>
  <si>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</si>
  <si>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</si>
  <si>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</si>
  <si>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</si>
  <si>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</si>
  <si>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</si>
  <si>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</si>
  <si>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</si>
  <si>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</si>
  <si>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</si>
  <si>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</si>
  <si>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</si>
  <si>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</si>
  <si>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</si>
  <si>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</si>
  <si>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</si>
  <si>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</si>
  <si>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</si>
  <si>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</si>
  <si>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</si>
  <si>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</si>
  <si>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</si>
  <si>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</si>
  <si>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</si>
  <si>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</si>
  <si>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</si>
  <si>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</si>
  <si>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</si>
  <si>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</si>
  <si>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</si>
  <si>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</si>
  <si>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</si>
  <si>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</si>
  <si>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</si>
  <si>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</si>
  <si>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</si>
  <si>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</si>
  <si>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</si>
  <si>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</si>
  <si>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</si>
  <si>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</si>
  <si>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</si>
  <si>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</si>
  <si>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</si>
  <si>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</si>
  <si>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</si>
  <si>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</si>
  <si>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</si>
  <si>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</si>
  <si>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</si>
  <si>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</si>
  <si>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</si>
  <si>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</si>
  <si>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</si>
  <si>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</si>
  <si>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</si>
  <si>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</si>
  <si>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</si>
  <si>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</si>
  <si>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</si>
  <si>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</si>
  <si>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</si>
  <si>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</si>
  <si>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</si>
  <si>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</si>
  <si>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</si>
  <si>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</si>
  <si>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</si>
  <si>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</si>
  <si>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</si>
  <si>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</si>
  <si>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</si>
  <si>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</si>
  <si>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</si>
  <si>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</si>
  <si>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</si>
  <si>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</si>
  <si>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</si>
  <si>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</si>
  <si>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</si>
  <si>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</si>
  <si>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</si>
  <si>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</si>
  <si>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</si>
  <si>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</si>
  <si>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</si>
  <si>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</si>
  <si>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</si>
  <si>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</si>
  <si>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</si>
  <si>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</si>
  <si>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</si>
  <si>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</si>
  <si>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</si>
  <si>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</si>
  <si>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</si>
  <si>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</si>
  <si>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</si>
  <si>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</si>
  <si>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</si>
  <si>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</si>
  <si>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</si>
  <si>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</si>
  <si>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</si>
  <si>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</si>
  <si>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</si>
  <si>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</si>
  <si>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</si>
  <si>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</si>
  <si>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</si>
  <si>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</si>
  <si>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</si>
  <si>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</si>
  <si>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</si>
  <si>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</si>
  <si>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</si>
  <si>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</si>
  <si>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</si>
  <si>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</si>
  <si>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</si>
  <si>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</si>
  <si>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</si>
  <si>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</si>
  <si>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</si>
  <si>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</si>
  <si>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</si>
  <si>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</si>
  <si>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</si>
  <si>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</si>
  <si>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</si>
  <si>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</si>
  <si>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</si>
  <si>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</si>
  <si>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</si>
  <si>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</si>
  <si>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</si>
  <si>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</si>
  <si>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</si>
  <si>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</si>
  <si>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</si>
  <si>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</si>
  <si>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</si>
  <si>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</si>
  <si>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</si>
  <si>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</si>
  <si>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</si>
  <si>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</si>
  <si>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</si>
  <si>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</si>
  <si>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</si>
  <si>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</si>
  <si>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</si>
  <si>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</si>
  <si>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</si>
  <si>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</si>
  <si>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</si>
  <si>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</si>
  <si>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</si>
  <si>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</si>
  <si>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</si>
  <si>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</si>
  <si>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</si>
  <si>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</si>
  <si>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</si>
  <si>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</si>
  <si>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</si>
  <si>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</si>
  <si>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</si>
  <si>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</si>
  <si>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</si>
  <si>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</si>
  <si>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</si>
  <si>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</si>
  <si>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</si>
  <si>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</si>
  <si>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</si>
  <si>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</si>
  <si>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</si>
  <si>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</si>
  <si>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</si>
  <si>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</si>
  <si>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</si>
  <si>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</si>
  <si>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</si>
  <si>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</si>
  <si>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</si>
  <si>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</si>
  <si>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</si>
  <si>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</si>
  <si>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</si>
  <si>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</si>
  <si>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</si>
  <si>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</si>
  <si>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</si>
  <si>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</si>
  <si>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</si>
  <si>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</si>
  <si>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</si>
  <si>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</si>
  <si>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</si>
  <si>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</si>
  <si>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</si>
  <si>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</si>
  <si>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</si>
  <si>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</si>
  <si>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</si>
  <si>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</si>
  <si>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</si>
  <si>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</si>
  <si>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</si>
  <si>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</si>
  <si>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</si>
  <si>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</si>
  <si>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</si>
  <si>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</si>
  <si>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</si>
  <si>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</si>
  <si>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</si>
  <si>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</si>
  <si>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</si>
  <si>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</si>
  <si>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</si>
  <si>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</si>
  <si>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</si>
  <si>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</si>
  <si>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</si>
  <si>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</si>
  <si>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</si>
  <si>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</si>
  <si>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</si>
  <si>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</si>
  <si>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</si>
  <si>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</si>
  <si>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</si>
  <si>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</si>
  <si>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</si>
  <si>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</si>
  <si>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</si>
  <si>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</si>
  <si>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</si>
  <si>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</si>
  <si>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</si>
  <si>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</si>
  <si>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</si>
  <si>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</si>
  <si>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</si>
  <si>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</si>
  <si>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</si>
  <si>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</si>
  <si>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</si>
  <si>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</si>
  <si>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</si>
  <si>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</si>
  <si>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</si>
  <si>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</si>
  <si>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</si>
  <si>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</si>
  <si>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</si>
  <si>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</si>
  <si>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</si>
  <si>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</si>
  <si>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</si>
  <si>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</si>
  <si>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</si>
  <si>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</si>
  <si>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</si>
  <si>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</si>
  <si>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</si>
  <si>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</si>
  <si>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</si>
  <si>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</si>
  <si>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</si>
  <si>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</si>
  <si>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</si>
  <si>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</si>
  <si>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</si>
  <si>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</si>
  <si>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</si>
  <si>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</si>
  <si>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</si>
  <si>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</si>
  <si>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</si>
  <si>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</si>
  <si>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</si>
  <si>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</si>
  <si>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</si>
  <si>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</si>
  <si>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</si>
  <si>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</si>
  <si>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</si>
  <si>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</si>
  <si>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</si>
  <si>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</si>
  <si>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</si>
  <si>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</si>
  <si>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</si>
  <si>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</si>
  <si>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</si>
  <si>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</si>
  <si>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</si>
  <si>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</si>
  <si>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</si>
  <si>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</si>
  <si>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</si>
  <si>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</si>
  <si>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</si>
  <si>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</si>
  <si>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</si>
  <si>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</si>
  <si>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</si>
  <si>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</si>
  <si>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</si>
  <si>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</si>
  <si>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</si>
  <si>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</si>
  <si>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</si>
  <si>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</si>
  <si>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</si>
  <si>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</si>
  <si>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</si>
  <si>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</si>
  <si>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</si>
  <si>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</si>
  <si>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</si>
  <si>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</si>
  <si>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</si>
  <si>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</si>
  <si>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</si>
  <si>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</si>
  <si>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</si>
  <si>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</si>
  <si>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</si>
  <si>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</si>
  <si>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</si>
  <si>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</si>
  <si>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</si>
  <si>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</si>
  <si>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</si>
  <si>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</si>
  <si>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</si>
  <si>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</si>
  <si>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</si>
  <si>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</si>
  <si>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</si>
  <si>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</si>
  <si>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</si>
  <si>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</si>
  <si>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</si>
  <si>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</si>
  <si>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</si>
  <si>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</si>
  <si>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</si>
  <si>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</si>
  <si>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</si>
  <si>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</si>
  <si>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</si>
  <si>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</si>
  <si>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</si>
  <si>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</si>
  <si>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</si>
  <si>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</si>
  <si>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</si>
  <si>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</si>
  <si>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</si>
  <si>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</si>
  <si>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</si>
  <si>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</si>
  <si>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</si>
  <si>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</si>
  <si>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</si>
  <si>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</si>
  <si>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</si>
  <si>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</si>
  <si>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</si>
  <si>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</si>
  <si>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</si>
  <si>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</si>
  <si>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</si>
  <si>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</si>
  <si>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</si>
  <si>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</si>
  <si>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</si>
  <si>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</si>
  <si>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</si>
  <si>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</si>
  <si>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</si>
  <si>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</si>
  <si>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</si>
  <si>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</si>
  <si>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</si>
  <si>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</si>
  <si>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</si>
  <si>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</si>
  <si>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</si>
  <si>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</si>
  <si>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</si>
  <si>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</si>
  <si>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</si>
  <si>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</si>
  <si>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</si>
  <si>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</si>
  <si>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</si>
  <si>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</si>
  <si>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</si>
  <si>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</si>
  <si>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</si>
  <si>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</si>
  <si>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</si>
  <si>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</si>
  <si>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</si>
  <si>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</si>
  <si>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</si>
  <si>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</si>
  <si>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</si>
  <si>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</si>
  <si>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</si>
  <si>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</si>
  <si>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</si>
  <si>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</si>
  <si>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</si>
  <si>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</si>
  <si>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</si>
  <si>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</si>
  <si>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</si>
  <si>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</si>
  <si>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</si>
  <si>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</si>
  <si>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</si>
  <si>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</si>
  <si>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</si>
  <si>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</si>
  <si>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</si>
  <si>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</si>
  <si>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</si>
  <si>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</si>
  <si>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</si>
  <si>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</si>
  <si>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</si>
  <si>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</si>
  <si>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</si>
  <si>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</si>
  <si>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</si>
  <si>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</si>
  <si>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</si>
  <si>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</si>
  <si>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</si>
  <si>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</si>
  <si>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</si>
  <si>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</si>
  <si>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</si>
  <si>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</si>
  <si>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</si>
  <si>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</si>
  <si>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</si>
  <si>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</si>
  <si>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</si>
  <si>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</si>
  <si>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</si>
  <si>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</si>
  <si>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</si>
  <si>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</si>
  <si>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</si>
  <si>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</si>
  <si>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</si>
  <si>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</si>
  <si>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</si>
  <si>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</si>
  <si>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</si>
  <si>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</si>
  <si>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</si>
  <si>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</si>
  <si>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</si>
  <si>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</si>
  <si>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</si>
  <si>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</si>
  <si>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</si>
  <si>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</si>
  <si>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</si>
  <si>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</si>
  <si>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</si>
  <si>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</si>
  <si>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</si>
  <si>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</si>
  <si>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</si>
  <si>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</si>
  <si>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</si>
  <si>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</si>
  <si>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</si>
  <si>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</si>
  <si>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</si>
  <si>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</si>
  <si>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</si>
  <si>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</si>
  <si>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</si>
  <si>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</si>
  <si>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</si>
  <si>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</si>
  <si>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</si>
  <si>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</si>
  <si>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</si>
  <si>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</si>
  <si>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</si>
  <si>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</si>
  <si>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</si>
  <si>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</si>
  <si>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</si>
  <si>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</si>
  <si>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</si>
  <si>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</si>
  <si>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</si>
  <si>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</si>
  <si>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</si>
  <si>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</si>
  <si>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</si>
  <si>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</si>
  <si>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</si>
  <si>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</si>
  <si>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</si>
  <si>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</si>
  <si>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</si>
  <si>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</si>
  <si>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</si>
  <si>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</si>
  <si>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</si>
  <si>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</si>
  <si>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</si>
  <si>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</si>
  <si>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</si>
  <si>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</si>
  <si>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</si>
  <si>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</si>
  <si>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</si>
  <si>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</si>
  <si>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</si>
  <si>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</si>
  <si>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</si>
  <si>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</si>
  <si>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</si>
  <si>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</si>
  <si>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</si>
  <si>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</si>
  <si>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</si>
  <si>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</si>
  <si>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</si>
  <si>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</si>
  <si>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</si>
  <si>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</si>
  <si>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</si>
  <si>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</si>
  <si>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</si>
  <si>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</si>
  <si>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</si>
  <si>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</si>
  <si>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</si>
  <si>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</si>
  <si>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</si>
  <si>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</si>
  <si>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</si>
  <si>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</si>
  <si>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</si>
  <si>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</si>
  <si>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</si>
  <si>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</si>
  <si>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</si>
  <si>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</si>
  <si>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</si>
  <si>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</si>
  <si>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</si>
  <si>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</si>
  <si>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</si>
  <si>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</si>
  <si>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</si>
  <si>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</si>
  <si>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</si>
  <si>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</si>
  <si>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</si>
  <si>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</si>
  <si>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</si>
  <si>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</si>
  <si>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</si>
  <si>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</si>
  <si>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</si>
  <si>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</si>
  <si>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</si>
  <si>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</si>
  <si>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</si>
  <si>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</si>
  <si>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</si>
  <si>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</si>
  <si>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</si>
  <si>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</si>
  <si>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</si>
  <si>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</si>
  <si>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</si>
  <si>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</si>
  <si>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</si>
  <si>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</si>
  <si>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</si>
  <si>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</si>
  <si>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</si>
  <si>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</si>
  <si>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</si>
  <si>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</si>
  <si>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</si>
  <si>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</si>
  <si>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</si>
  <si>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</si>
  <si>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</si>
  <si>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</si>
  <si>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</si>
  <si>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</si>
  <si>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</si>
  <si>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</si>
  <si>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</si>
  <si>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</si>
  <si>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</si>
  <si>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</si>
  <si>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</si>
  <si>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</si>
  <si>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</si>
  <si>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</si>
  <si>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</si>
  <si>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</si>
  <si>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</si>
  <si>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</si>
  <si>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</si>
  <si>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</si>
  <si>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</si>
  <si>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</si>
  <si>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</si>
  <si>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</si>
  <si>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</si>
  <si>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</si>
  <si>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</si>
  <si>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</si>
  <si>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</si>
  <si>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</si>
  <si>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</si>
  <si>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</si>
  <si>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</si>
  <si>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</si>
  <si>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</si>
  <si>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</si>
  <si>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</si>
  <si>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</si>
  <si>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</si>
  <si>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</si>
  <si>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</si>
  <si>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</si>
  <si>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</si>
  <si>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</si>
  <si>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</si>
  <si>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</si>
  <si>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</si>
  <si>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</si>
  <si>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</si>
  <si>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</si>
  <si>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</si>
  <si>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</si>
  <si>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</si>
  <si>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</si>
  <si>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</si>
  <si>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</si>
  <si>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</si>
  <si>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</si>
  <si>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</si>
  <si>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</si>
  <si>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</si>
  <si>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</si>
  <si>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</si>
  <si>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</si>
  <si>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</si>
  <si>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</si>
  <si>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</si>
  <si>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</si>
  <si>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</si>
  <si>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</si>
  <si>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</si>
  <si>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</si>
  <si>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</si>
  <si>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</si>
  <si>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</si>
  <si>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</si>
  <si>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</si>
  <si>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</si>
  <si>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</si>
  <si>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</si>
  <si>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</si>
  <si>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</si>
  <si>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</si>
  <si>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</si>
  <si>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</si>
  <si>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</si>
  <si>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</si>
  <si>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</si>
  <si>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</si>
  <si>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</si>
  <si>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</si>
  <si>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</si>
  <si>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</si>
  <si>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</si>
  <si>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</si>
  <si>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</si>
  <si>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</si>
  <si>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</si>
  <si>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</si>
  <si>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</si>
  <si>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</si>
  <si>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</si>
  <si>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</si>
  <si>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</si>
  <si>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</si>
  <si>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</si>
  <si>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</si>
  <si>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</si>
  <si>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</si>
  <si>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</si>
  <si>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</si>
  <si>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</si>
  <si>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</si>
  <si>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</si>
  <si>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</si>
  <si>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</si>
  <si>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</si>
  <si>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</si>
  <si>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</si>
  <si>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</si>
  <si>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</si>
  <si>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</si>
  <si>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</si>
  <si>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</si>
  <si>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</si>
  <si>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</si>
  <si>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</si>
  <si>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</si>
  <si>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</si>
  <si>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</si>
  <si>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</si>
  <si>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</si>
  <si>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</si>
  <si>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</si>
  <si>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</si>
  <si>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</si>
  <si>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</si>
  <si>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</si>
  <si>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</si>
  <si>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</si>
  <si>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</si>
  <si>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</si>
  <si>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</si>
  <si>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</si>
  <si>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</si>
  <si>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</si>
  <si>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</si>
  <si>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</si>
  <si>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</si>
  <si>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</si>
  <si>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</si>
  <si>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</si>
  <si>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</si>
  <si>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</si>
  <si>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</si>
  <si>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</si>
  <si>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</si>
  <si>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</si>
  <si>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</si>
  <si>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</si>
  <si>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</si>
  <si>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</si>
  <si>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</si>
  <si>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</si>
  <si>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</si>
  <si>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</si>
  <si>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</si>
  <si>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</si>
  <si>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</si>
  <si>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</si>
  <si>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</si>
  <si>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</si>
  <si>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</si>
  <si>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</si>
  <si>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</si>
  <si>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</si>
  <si>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</si>
  <si>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</si>
  <si>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</si>
  <si>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</si>
  <si>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</si>
  <si>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</si>
  <si>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</si>
  <si>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</si>
  <si>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</si>
  <si>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</si>
  <si>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</si>
  <si>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</si>
  <si>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</si>
  <si>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</si>
  <si>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</si>
  <si>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</si>
  <si>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</si>
  <si>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</si>
  <si>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</si>
  <si>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</si>
  <si>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</si>
  <si>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</si>
  <si>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</si>
  <si>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</si>
  <si>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</si>
  <si>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</si>
  <si>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</si>
  <si>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</si>
  <si>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</si>
  <si>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</si>
  <si>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</si>
  <si>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</si>
  <si>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</si>
  <si>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</si>
  <si>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</si>
  <si>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</si>
  <si>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</si>
  <si>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</si>
  <si>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</si>
  <si>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</si>
  <si>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</si>
  <si>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</si>
  <si>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</si>
  <si>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</si>
  <si>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</si>
  <si>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</si>
  <si>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</si>
  <si>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</si>
  <si>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</si>
  <si>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</si>
  <si>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</si>
  <si>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</si>
  <si>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</si>
  <si>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</si>
  <si>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</si>
  <si>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</si>
  <si>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</si>
  <si>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</si>
  <si>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</si>
  <si>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</si>
  <si>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</si>
  <si>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</si>
  <si>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</si>
  <si>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</si>
  <si>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</si>
  <si>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</si>
  <si>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</si>
  <si>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</si>
  <si>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</si>
  <si>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</si>
  <si>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</si>
  <si>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</si>
  <si>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</si>
  <si>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</si>
  <si>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</si>
  <si>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</si>
  <si>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</si>
  <si>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</si>
  <si>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</si>
  <si>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</si>
  <si>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</si>
  <si>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</si>
  <si>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</si>
  <si>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</si>
  <si>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</si>
  <si>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</si>
  <si>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</si>
  <si>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</si>
  <si>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</si>
  <si>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</si>
  <si>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</si>
  <si>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</si>
  <si>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</si>
  <si>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</si>
  <si>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</si>
  <si>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</si>
  <si>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</si>
  <si>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</si>
  <si>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</si>
  <si>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</si>
  <si>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</si>
  <si>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</si>
  <si>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</si>
  <si>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</si>
  <si>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</si>
  <si>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</si>
  <si>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</si>
  <si>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</si>
  <si>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</si>
  <si>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</si>
  <si>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</si>
  <si>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</si>
  <si>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</si>
  <si>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</si>
  <si>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</si>
  <si>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</si>
  <si>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</si>
  <si>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</si>
  <si>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</si>
  <si>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</si>
  <si>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</si>
  <si>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</si>
  <si>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</si>
  <si>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</si>
  <si>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</si>
  <si>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</si>
  <si>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</si>
  <si>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</si>
  <si>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</si>
  <si>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</si>
  <si>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</si>
  <si>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</si>
  <si>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</si>
  <si>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</si>
  <si>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</si>
  <si>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</si>
  <si>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</si>
  <si>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</si>
  <si>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</si>
  <si>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</si>
  <si>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</si>
  <si>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</si>
  <si>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</si>
  <si>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</si>
  <si>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</si>
  <si>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</si>
  <si>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</si>
  <si>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</si>
  <si>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</si>
  <si>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</si>
  <si>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</si>
  <si>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</si>
  <si>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</si>
  <si>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</si>
  <si>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</si>
  <si>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</si>
  <si>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</si>
  <si>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</si>
  <si>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</si>
  <si>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</si>
  <si>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</si>
  <si>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</si>
  <si>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</si>
  <si>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</si>
  <si>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</si>
  <si>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</si>
  <si>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</si>
  <si>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</si>
  <si>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</si>
  <si>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</si>
  <si>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</si>
  <si>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</si>
  <si>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</si>
  <si>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</si>
  <si>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</si>
  <si>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</si>
  <si>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</si>
  <si>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</si>
  <si>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</si>
  <si>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</si>
  <si>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</si>
  <si>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</si>
  <si>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</si>
  <si>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</si>
  <si>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</si>
  <si>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</si>
  <si>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</si>
  <si>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</si>
  <si>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</si>
  <si>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</si>
  <si>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</si>
  <si>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</si>
  <si>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</si>
  <si>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</si>
  <si>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</si>
  <si>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</si>
  <si>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</si>
  <si>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</si>
  <si>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</si>
  <si>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</si>
  <si>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</si>
  <si>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</si>
  <si>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</si>
  <si>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</si>
  <si>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</si>
  <si>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</si>
  <si>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</si>
  <si>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</si>
  <si>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</si>
  <si>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</si>
  <si>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</si>
  <si>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</si>
  <si>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</si>
  <si>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</si>
  <si>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</si>
  <si>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</si>
  <si>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</si>
  <si>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</si>
  <si>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</si>
  <si>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</si>
  <si>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</si>
  <si>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</si>
  <si>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</si>
  <si>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</si>
  <si>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</si>
  <si>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</si>
  <si>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</si>
  <si>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</si>
  <si>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</si>
  <si>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</si>
  <si>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</si>
  <si>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</si>
  <si>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</si>
  <si>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</si>
  <si>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</si>
  <si>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</si>
  <si>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</si>
  <si>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</si>
  <si>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</si>
  <si>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</si>
  <si>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</si>
  <si>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</si>
  <si>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</si>
  <si>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</si>
  <si>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</si>
  <si>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</si>
  <si>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</si>
  <si>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</si>
  <si>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</si>
  <si>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</si>
  <si>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</si>
  <si>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</si>
  <si>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</si>
  <si>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</si>
  <si>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</si>
  <si>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</si>
  <si>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</si>
  <si>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</si>
  <si>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</si>
  <si>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</si>
  <si>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</si>
  <si>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</si>
  <si>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</si>
  <si>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</si>
  <si>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</si>
  <si>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</si>
  <si>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</si>
  <si>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</si>
  <si>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</si>
  <si>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</si>
  <si>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</si>
  <si>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</si>
  <si>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</si>
  <si>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</si>
  <si>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</si>
  <si>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</si>
  <si>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</si>
  <si>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</si>
  <si>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</si>
  <si>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</si>
  <si>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</si>
  <si>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</si>
  <si>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</si>
  <si>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</si>
  <si>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</si>
  <si>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</si>
  <si>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</si>
  <si>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</si>
  <si>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</si>
  <si>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</si>
  <si>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</si>
  <si>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</si>
  <si>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</si>
  <si>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</si>
  <si>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</si>
  <si>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</si>
  <si>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</si>
  <si>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</si>
  <si>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</si>
  <si>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</si>
  <si>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</si>
  <si>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</si>
  <si>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</si>
  <si>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</si>
  <si>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</si>
  <si>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</si>
  <si>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</si>
  <si>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</si>
  <si>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</si>
  <si>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</si>
  <si>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</si>
  <si>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</si>
  <si>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</si>
  <si>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</si>
  <si>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</si>
  <si>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</si>
  <si>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</si>
  <si>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</si>
  <si>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</si>
  <si>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</si>
  <si>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</si>
  <si>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</si>
  <si>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</si>
  <si>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</si>
  <si>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</si>
  <si>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</si>
  <si>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</si>
  <si>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</si>
  <si>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</si>
  <si>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</si>
  <si>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</si>
  <si>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</si>
  <si>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</si>
  <si>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</si>
  <si>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</si>
  <si>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</si>
  <si>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</si>
  <si>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</si>
  <si>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</si>
  <si>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</si>
  <si>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</si>
  <si>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</si>
  <si>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</si>
  <si>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</si>
  <si>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</si>
  <si>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</si>
  <si>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</si>
  <si>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</si>
  <si>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</si>
  <si>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</si>
  <si>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</si>
  <si>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</si>
  <si>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</si>
  <si>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</si>
  <si>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</si>
  <si>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</si>
  <si>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</si>
  <si>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</si>
  <si>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</si>
  <si>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</si>
  <si>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</si>
  <si>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</si>
  <si>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</si>
  <si>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</si>
  <si>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</si>
  <si>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</si>
  <si>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</si>
  <si>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</si>
  <si>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</si>
  <si>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</si>
  <si>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</si>
  <si>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</si>
  <si>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</si>
  <si>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</si>
  <si>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</si>
  <si>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</si>
  <si>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</si>
  <si>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</si>
  <si>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</si>
  <si>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</si>
  <si>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</si>
  <si>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</si>
  <si>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</si>
  <si>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</si>
  <si>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</si>
  <si>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</si>
  <si>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</si>
  <si>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</si>
  <si>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</si>
  <si>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</si>
  <si>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</si>
  <si>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</si>
  <si>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</si>
  <si>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</si>
  <si>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</si>
  <si>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</si>
  <si>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</si>
  <si>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</si>
  <si>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</si>
  <si>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</si>
  <si>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</si>
  <si>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</si>
  <si>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</si>
  <si>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</si>
  <si>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</si>
  <si>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</si>
  <si>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</si>
  <si>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</si>
  <si>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</si>
  <si>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</si>
  <si>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</si>
  <si>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</si>
  <si>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</si>
  <si>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</si>
  <si>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</si>
  <si>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</si>
  <si>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</si>
  <si>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</si>
  <si>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</si>
  <si>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</si>
  <si>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</si>
  <si>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</si>
  <si>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</si>
  <si>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</si>
  <si>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</si>
  <si>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</si>
  <si>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</si>
  <si>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</si>
  <si>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</si>
  <si>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</si>
  <si>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</si>
  <si>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</si>
  <si>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</si>
  <si>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</si>
  <si>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</si>
  <si>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</si>
  <si>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</si>
  <si>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</si>
  <si>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</si>
  <si>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</si>
  <si>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</si>
  <si>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</si>
  <si>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</si>
  <si>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</si>
  <si>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</si>
  <si>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</si>
  <si>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</si>
  <si>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</si>
  <si>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</si>
  <si>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</si>
  <si>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</si>
  <si>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</si>
  <si>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</si>
  <si>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</si>
  <si>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</si>
  <si>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</si>
  <si>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</si>
  <si>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</si>
  <si>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</si>
  <si>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</si>
  <si>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</si>
  <si>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</si>
  <si>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</si>
  <si>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</si>
  <si>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</si>
  <si>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</si>
  <si>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</si>
  <si>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</si>
  <si>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</si>
  <si>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</si>
  <si>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</si>
  <si>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</si>
  <si>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</si>
  <si>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</si>
  <si>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</si>
  <si>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</si>
  <si>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</si>
  <si>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</si>
  <si>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</si>
  <si>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</si>
  <si>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</si>
  <si>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</si>
  <si>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</si>
  <si>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</si>
  <si>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</si>
  <si>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</si>
  <si>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</si>
  <si>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</si>
  <si>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</si>
  <si>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</si>
  <si>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</si>
  <si>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</si>
  <si>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</si>
  <si>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</si>
  <si>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</si>
  <si>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</si>
  <si>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</si>
  <si>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</si>
  <si>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</si>
  <si>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</si>
  <si>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</si>
  <si>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</si>
  <si>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</si>
  <si>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</si>
  <si>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</si>
  <si>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</si>
  <si>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</si>
  <si>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</si>
  <si>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</si>
  <si>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</si>
  <si>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</si>
  <si>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</si>
  <si>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</si>
  <si>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</si>
  <si>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</si>
  <si>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</si>
  <si>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</si>
  <si>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</si>
  <si>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</si>
  <si>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</si>
  <si>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</si>
  <si>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</si>
  <si>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</si>
  <si>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</si>
  <si>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</si>
  <si>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</si>
  <si>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</si>
  <si>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</si>
  <si>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</si>
  <si>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</si>
  <si>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</si>
  <si>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</si>
  <si>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</si>
  <si>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</si>
  <si>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</si>
  <si>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</si>
  <si>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</si>
  <si>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</si>
  <si>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</si>
  <si>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</si>
  <si>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</si>
  <si>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</si>
  <si>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</si>
  <si>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</si>
  <si>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</si>
  <si>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</si>
  <si>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</si>
  <si>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</si>
  <si>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</si>
  <si>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</si>
  <si>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</si>
  <si>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</si>
  <si>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</si>
  <si>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</si>
  <si>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</si>
  <si>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</si>
  <si>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</si>
  <si>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</si>
  <si>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</si>
  <si>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</si>
  <si>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</si>
  <si>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</si>
  <si>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</si>
  <si>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</si>
  <si>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</si>
  <si>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</si>
  <si>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</si>
  <si>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</si>
  <si>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</si>
  <si>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</si>
  <si>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</si>
  <si>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</si>
  <si>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</si>
  <si>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</si>
  <si>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</si>
  <si>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</si>
  <si>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</si>
  <si>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</si>
  <si>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</si>
  <si>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</si>
  <si>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</si>
  <si>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</si>
  <si>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</si>
  <si>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</si>
  <si>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</si>
  <si>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</si>
  <si>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</si>
  <si>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</si>
  <si>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</si>
  <si>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</si>
  <si>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</si>
  <si>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</si>
  <si>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</si>
  <si>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</si>
  <si>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</si>
  <si>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</si>
  <si>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</si>
  <si>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</si>
  <si>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</si>
  <si>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</si>
  <si>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</si>
  <si>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</si>
  <si>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</si>
  <si>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</si>
  <si>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</si>
  <si>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</si>
  <si>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</si>
  <si>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</si>
  <si>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</si>
  <si>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</si>
  <si>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</si>
  <si>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</si>
  <si>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</si>
  <si>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</si>
  <si>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</si>
  <si>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</si>
  <si>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</si>
  <si>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</si>
  <si>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</si>
  <si>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</si>
  <si>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</si>
  <si>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</si>
  <si>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</si>
  <si>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</si>
  <si>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</si>
  <si>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</si>
  <si>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</si>
  <si>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</si>
  <si>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</si>
  <si>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</si>
  <si>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</si>
  <si>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</si>
  <si>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</si>
  <si>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</si>
  <si>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</si>
  <si>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</si>
  <si>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</si>
  <si>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</si>
  <si>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</si>
  <si>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</si>
  <si>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</si>
  <si>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</si>
  <si>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</si>
  <si>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</si>
  <si>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</si>
  <si>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</si>
  <si>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</si>
  <si>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</si>
  <si>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</si>
  <si>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</si>
  <si>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</si>
  <si>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</si>
  <si>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</si>
  <si>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</si>
  <si>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</si>
  <si>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</si>
  <si>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</si>
  <si>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</si>
  <si>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</si>
  <si>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</si>
  <si>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</si>
  <si>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</si>
  <si>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</si>
  <si>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</si>
  <si>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</si>
  <si>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</si>
  <si>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</si>
  <si>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</si>
  <si>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</si>
  <si>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</si>
  <si>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</si>
  <si>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</si>
  <si>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</si>
  <si>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</si>
  <si>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</si>
  <si>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</si>
  <si>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</si>
  <si>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</si>
  <si>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</si>
  <si>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</si>
  <si>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</si>
  <si>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</si>
  <si>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</si>
  <si>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</si>
  <si>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</si>
  <si>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</si>
  <si>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</si>
  <si>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</si>
  <si>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</si>
  <si>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</si>
  <si>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</si>
  <si>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</si>
  <si>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</si>
  <si>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</si>
  <si>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</si>
  <si>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</si>
  <si>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</si>
  <si>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</si>
  <si>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</si>
  <si>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</si>
  <si>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</si>
  <si>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</si>
  <si>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</si>
  <si>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</si>
  <si>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</si>
  <si>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</si>
  <si>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</si>
  <si>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</si>
  <si>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</si>
  <si>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</si>
  <si>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</si>
  <si>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</si>
  <si>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</si>
  <si>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</si>
  <si>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</si>
  <si>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</si>
  <si>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</si>
  <si>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</si>
  <si>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</si>
  <si>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</si>
  <si>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</si>
  <si>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</si>
  <si>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</si>
  <si>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</si>
  <si>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</si>
  <si>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</si>
  <si>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</si>
  <si>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</si>
  <si>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</si>
  <si>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</si>
  <si>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</si>
  <si>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</si>
  <si>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</si>
  <si>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</si>
  <si>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</si>
  <si>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</si>
  <si>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</si>
  <si>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</si>
  <si>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</si>
  <si>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</si>
  <si>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</si>
  <si>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</si>
  <si>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</si>
  <si>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</si>
  <si>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</si>
  <si>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</si>
  <si>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</si>
  <si>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</si>
  <si>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</si>
  <si>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</si>
  <si>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</si>
  <si>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</si>
  <si>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</si>
  <si>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</si>
  <si>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</si>
  <si>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</si>
  <si>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</si>
  <si>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</si>
  <si>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</si>
  <si>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</si>
  <si>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</si>
  <si>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</si>
  <si>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</si>
  <si>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</si>
  <si>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</si>
  <si>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</si>
  <si>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</si>
  <si>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</si>
  <si>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</si>
  <si>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</si>
  <si>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</si>
  <si>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</si>
  <si>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</si>
  <si>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</si>
  <si>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</si>
  <si>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</si>
  <si>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</si>
  <si>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</si>
  <si>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</si>
  <si>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</si>
  <si>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</si>
  <si>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</si>
  <si>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</si>
  <si>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</si>
  <si>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</si>
  <si>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</si>
  <si>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</si>
  <si>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</si>
  <si>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</si>
  <si>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</si>
  <si>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</si>
  <si>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</si>
  <si>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</si>
  <si>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</si>
  <si>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</si>
  <si>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</si>
  <si>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</si>
  <si>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</si>
  <si>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</si>
  <si>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</si>
  <si>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</si>
  <si>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</si>
  <si>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</si>
  <si>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</si>
  <si>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</si>
  <si>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</si>
  <si>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</si>
  <si>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</si>
  <si>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</si>
  <si>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</si>
  <si>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</si>
  <si>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</si>
  <si>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</si>
  <si>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</si>
  <si>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</si>
  <si>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</si>
  <si>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</si>
  <si>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</si>
  <si>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</si>
  <si>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</si>
  <si>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</si>
  <si>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</si>
  <si>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</si>
  <si>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</si>
  <si>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</si>
  <si>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</si>
  <si>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</si>
  <si>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</si>
  <si>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</si>
  <si>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</si>
  <si>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</si>
  <si>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</si>
  <si>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</si>
  <si>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</si>
  <si>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</si>
  <si>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</si>
  <si>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</si>
  <si>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</si>
  <si>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</si>
  <si>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</si>
  <si>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</si>
  <si>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</si>
  <si>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</si>
  <si>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</si>
  <si>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</si>
  <si>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</si>
  <si>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</si>
  <si>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</si>
  <si>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</si>
  <si>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</si>
  <si>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</si>
  <si>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</si>
  <si>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</si>
  <si>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</si>
  <si>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</si>
  <si>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</si>
  <si>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</si>
  <si>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</si>
  <si>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</si>
  <si>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</si>
  <si>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</si>
  <si>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</si>
  <si>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</si>
  <si>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</si>
  <si>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</si>
  <si>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</si>
  <si>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</si>
  <si>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</si>
  <si>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</si>
  <si>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</si>
  <si>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</si>
  <si>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</si>
  <si>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</si>
  <si>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</si>
  <si>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</si>
  <si>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</si>
  <si>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</si>
  <si>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</si>
  <si>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</si>
  <si>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</si>
  <si>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</si>
  <si>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</si>
  <si>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</si>
  <si>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</si>
  <si>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</si>
  <si>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</si>
  <si>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</si>
  <si>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</si>
  <si>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</si>
  <si>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</si>
  <si>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</si>
  <si>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</si>
  <si>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</si>
  <si>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</si>
  <si>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</si>
  <si>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</si>
  <si>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</si>
  <si>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</si>
  <si>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</si>
  <si>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</si>
  <si>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</si>
  <si>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</si>
  <si>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</si>
  <si>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</si>
  <si>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</si>
  <si>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</si>
  <si>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</si>
  <si>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</si>
  <si>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</si>
  <si>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</si>
  <si>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</si>
  <si>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</si>
  <si>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</si>
  <si>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</si>
  <si>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</si>
  <si>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</si>
  <si>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</si>
  <si>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</si>
  <si>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</si>
  <si>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</si>
  <si>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</si>
  <si>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</si>
  <si>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</si>
  <si>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</si>
  <si>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</si>
  <si>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</si>
  <si>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</si>
  <si>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</si>
  <si>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</si>
  <si>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</si>
  <si>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</si>
  <si>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</si>
  <si>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</si>
  <si>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</si>
  <si>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</si>
  <si>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</si>
  <si>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</si>
  <si>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</si>
  <si>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</si>
  <si>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</si>
  <si>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</si>
  <si>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</si>
  <si>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</si>
  <si>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</si>
  <si>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</si>
  <si>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</si>
  <si>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</si>
  <si>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</si>
  <si>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</si>
  <si>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</si>
  <si>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</si>
  <si>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</si>
  <si>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</si>
  <si>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</si>
  <si>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</si>
  <si>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</si>
  <si>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</si>
  <si>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</si>
  <si>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</si>
  <si>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</si>
  <si>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</si>
  <si>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</si>
  <si>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</si>
  <si>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</si>
  <si>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</si>
  <si>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</si>
  <si>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</si>
  <si>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</si>
  <si>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</si>
  <si>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</si>
  <si>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</si>
  <si>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</si>
  <si>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</si>
  <si>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</si>
  <si>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</si>
  <si>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</si>
  <si>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</si>
  <si>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</si>
  <si>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</si>
  <si>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</si>
  <si>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</si>
  <si>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</si>
  <si>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</si>
  <si>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</si>
  <si>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</si>
  <si>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</si>
  <si>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</si>
  <si>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</si>
  <si>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</si>
  <si>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</si>
  <si>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</si>
  <si>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</si>
  <si>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</si>
  <si>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</si>
  <si>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</si>
  <si>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</si>
  <si>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</si>
  <si>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</si>
  <si>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</si>
  <si>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</si>
  <si>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</si>
  <si>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</si>
  <si>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</si>
  <si>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</si>
  <si>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</si>
  <si>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</si>
  <si>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</si>
  <si>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</si>
  <si>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</si>
  <si>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</si>
  <si>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</si>
  <si>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</si>
  <si>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</si>
  <si>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</si>
  <si>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</si>
  <si>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</si>
  <si>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</si>
  <si>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</si>
  <si>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</si>
  <si>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</si>
  <si>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</si>
  <si>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</si>
  <si>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</si>
  <si>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</si>
  <si>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</si>
  <si>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</si>
  <si>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</si>
  <si>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</si>
  <si>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</si>
  <si>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</si>
  <si>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</si>
  <si>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</si>
  <si>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</si>
  <si>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</si>
  <si>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</si>
  <si>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</si>
  <si>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</si>
  <si>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</si>
  <si>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</si>
  <si>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</si>
  <si>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</si>
  <si>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</si>
  <si>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</si>
  <si>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</si>
  <si>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</si>
  <si>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</si>
  <si>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</si>
  <si>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</si>
  <si>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</si>
  <si>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</si>
  <si>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</si>
  <si>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</si>
  <si>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</si>
  <si>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</si>
  <si>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</si>
  <si>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</si>
  <si>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</si>
  <si>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</si>
  <si>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</si>
  <si>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</si>
  <si>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</si>
  <si>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</si>
  <si>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</si>
  <si>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</si>
  <si>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</si>
  <si>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</si>
  <si>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</si>
  <si>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</si>
  <si>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</si>
  <si>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</si>
  <si>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</si>
  <si>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</si>
  <si>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</si>
  <si>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</si>
  <si>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</si>
  <si>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</si>
  <si>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</si>
  <si>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</si>
  <si>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</si>
  <si>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</si>
  <si>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</si>
  <si>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</si>
  <si>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</si>
  <si>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</si>
  <si>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</si>
  <si>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</si>
  <si>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</si>
  <si>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</si>
  <si>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</si>
  <si>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</si>
  <si>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</si>
  <si>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</si>
  <si>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</si>
  <si>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</si>
  <si>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</si>
  <si>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</si>
  <si>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</si>
  <si>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</si>
  <si>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</si>
  <si>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</si>
  <si>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</si>
  <si>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</si>
  <si>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</si>
  <si>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</si>
  <si>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</si>
  <si>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</si>
  <si>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</si>
  <si>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</si>
  <si>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</si>
  <si>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</si>
  <si>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</si>
  <si>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</si>
  <si>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</si>
  <si>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</si>
  <si>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</si>
  <si>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</si>
  <si>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</si>
  <si>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</si>
  <si>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</si>
  <si>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</si>
  <si>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</si>
  <si>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</si>
  <si>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</si>
  <si>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</si>
  <si>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</si>
  <si>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</si>
  <si>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</si>
  <si>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</si>
  <si>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</si>
  <si>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</si>
  <si>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</si>
  <si>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</si>
  <si>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</si>
  <si>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</si>
  <si>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</si>
  <si>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</si>
  <si>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</si>
  <si>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</si>
  <si>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</si>
  <si>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</si>
  <si>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</si>
  <si>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</si>
  <si>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</si>
  <si>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</si>
  <si>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</si>
  <si>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</si>
  <si>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</si>
  <si>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</si>
  <si>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</si>
  <si>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</si>
  <si>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</si>
  <si>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</si>
  <si>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</si>
  <si>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</si>
  <si>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</si>
  <si>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</si>
  <si>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</si>
  <si>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</si>
  <si>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</si>
  <si>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</si>
  <si>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</si>
  <si>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</si>
  <si>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</si>
  <si>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</si>
  <si>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</si>
  <si>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</si>
  <si>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</si>
  <si>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</si>
  <si>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</si>
  <si>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</si>
  <si>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</si>
  <si>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</si>
  <si>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</si>
  <si>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</si>
  <si>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</si>
  <si>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</si>
  <si>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</si>
  <si>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</si>
  <si>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</si>
  <si>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</si>
  <si>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</si>
  <si>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</si>
  <si>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</si>
  <si>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</si>
  <si>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</si>
  <si>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</si>
  <si>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</si>
  <si>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</si>
  <si>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</si>
  <si>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</si>
  <si>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</si>
  <si>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</si>
  <si>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</si>
  <si>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</si>
  <si>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</si>
  <si>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</si>
  <si>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</si>
  <si>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</si>
  <si>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</si>
  <si>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</si>
  <si>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</si>
  <si>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</si>
  <si>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</si>
  <si>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</si>
  <si>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</si>
  <si>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</si>
  <si>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</si>
  <si>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</si>
  <si>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</si>
  <si>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</si>
  <si>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</si>
  <si>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</si>
  <si>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</si>
  <si>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</si>
  <si>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</si>
  <si>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</si>
  <si>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</si>
  <si>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</si>
  <si>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</si>
  <si>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</si>
  <si>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</si>
  <si>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</si>
  <si>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</si>
  <si>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</si>
  <si>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</si>
  <si>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</si>
  <si>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</si>
  <si>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</si>
  <si>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</si>
  <si>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</si>
  <si>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</si>
  <si>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</si>
  <si>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</si>
  <si>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</si>
  <si>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</si>
  <si>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</si>
  <si>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</si>
  <si>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</si>
  <si>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</si>
  <si>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</si>
  <si>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</si>
  <si>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</si>
  <si>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</si>
  <si>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</si>
  <si>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</si>
  <si>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</si>
  <si>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</si>
  <si>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</si>
  <si>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</si>
  <si>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</si>
  <si>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</si>
  <si>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</si>
  <si>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</si>
  <si>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</si>
  <si>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</si>
  <si>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</si>
  <si>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</si>
  <si>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</si>
  <si>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</si>
  <si>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</si>
  <si>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</si>
  <si>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</si>
  <si>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</si>
  <si>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</si>
  <si>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</si>
  <si>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</si>
  <si>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</si>
  <si>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</si>
  <si>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</si>
  <si>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</si>
  <si>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</si>
  <si>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</si>
  <si>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</si>
  <si>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</si>
  <si>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</si>
  <si>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</si>
  <si>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</si>
  <si>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</si>
  <si>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</si>
  <si>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</si>
  <si>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</si>
  <si>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</si>
  <si>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</si>
  <si>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</si>
  <si>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</si>
  <si>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</si>
  <si>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</si>
  <si>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</si>
  <si>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</si>
  <si>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</si>
  <si>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</si>
  <si>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</si>
  <si>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</si>
  <si>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</si>
  <si>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</si>
  <si>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</si>
  <si>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</si>
  <si>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</si>
  <si>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</si>
  <si>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</si>
  <si>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</si>
  <si>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</si>
  <si>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</si>
  <si>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</si>
  <si>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</si>
  <si>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</si>
  <si>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</si>
  <si>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</si>
  <si>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</si>
  <si>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</si>
  <si>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</si>
  <si>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</si>
  <si>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</si>
  <si>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</si>
  <si>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</si>
  <si>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</si>
  <si>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</si>
  <si>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</si>
  <si>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</si>
  <si>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</si>
  <si>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</si>
  <si>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</si>
  <si>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</si>
  <si>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</si>
  <si>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</si>
  <si>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</si>
  <si>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</si>
  <si>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</si>
  <si>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</si>
  <si>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</si>
  <si>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</si>
  <si>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</si>
  <si>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</si>
  <si>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</si>
  <si>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</si>
  <si>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</si>
  <si>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</si>
  <si>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</si>
  <si>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</si>
  <si>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</si>
  <si>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</si>
  <si>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</si>
  <si>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</si>
  <si>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</si>
  <si>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</si>
  <si>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</si>
  <si>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</si>
  <si>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</si>
  <si>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</si>
  <si>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</si>
  <si>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</si>
  <si>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</si>
  <si>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</si>
  <si>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</si>
  <si>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</si>
  <si>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</si>
  <si>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</si>
  <si>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</si>
  <si>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</si>
  <si>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</si>
  <si>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</si>
  <si>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</si>
  <si>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</si>
  <si>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</si>
  <si>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</si>
  <si>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</si>
  <si>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</si>
  <si>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</si>
  <si>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</si>
  <si>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</si>
  <si>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</si>
  <si>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</si>
  <si>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</si>
  <si>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</si>
  <si>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</si>
  <si>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</si>
  <si>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</si>
  <si>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</si>
  <si>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</si>
  <si>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</si>
  <si>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</si>
  <si>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</si>
  <si>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</si>
  <si>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</si>
  <si>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</si>
  <si>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</si>
  <si>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</si>
  <si>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</si>
  <si>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</si>
  <si>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</si>
  <si>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</si>
  <si>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</si>
  <si>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</si>
  <si>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</si>
  <si>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</si>
  <si>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</si>
  <si>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</si>
  <si>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</si>
  <si>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</si>
  <si>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</si>
  <si>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</si>
  <si>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</si>
  <si>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</si>
  <si>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</si>
  <si>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</si>
  <si>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</si>
  <si>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</si>
  <si>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</si>
  <si>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</si>
  <si>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</si>
  <si>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</si>
  <si>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</si>
  <si>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</si>
  <si>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</si>
  <si>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</si>
  <si>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</si>
  <si>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</si>
  <si>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</si>
  <si>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</si>
  <si>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</si>
  <si>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</si>
  <si>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</si>
  <si>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</si>
  <si>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</si>
  <si>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</si>
  <si>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</si>
  <si>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</si>
  <si>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</si>
  <si>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</si>
  <si>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</si>
  <si>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</si>
  <si>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</si>
  <si>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</si>
  <si>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</si>
  <si>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</si>
  <si>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</si>
  <si>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</si>
  <si>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</si>
  <si>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</si>
  <si>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</si>
  <si>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</si>
  <si>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</si>
  <si>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</si>
  <si>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</si>
  <si>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</si>
  <si>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</si>
  <si>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</si>
  <si>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</si>
  <si>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</si>
  <si>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</si>
  <si>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</si>
  <si>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</si>
  <si>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</si>
  <si>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</si>
  <si>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</si>
  <si>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</si>
  <si>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</si>
  <si>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</si>
  <si>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</si>
  <si>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</si>
  <si>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</si>
  <si>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</si>
  <si>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</si>
  <si>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</si>
  <si>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</si>
  <si>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</si>
  <si>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</si>
  <si>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</si>
  <si>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</si>
  <si>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</si>
  <si>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</si>
  <si>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</si>
  <si>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</si>
  <si>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</si>
  <si>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</si>
  <si>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</si>
  <si>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</si>
  <si>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</si>
  <si>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</si>
  <si>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</si>
  <si>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</si>
  <si>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</si>
  <si>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</si>
  <si>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</si>
  <si>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</si>
  <si>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</si>
  <si>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</si>
  <si>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</si>
  <si>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</si>
  <si>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</si>
  <si>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</si>
  <si>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</si>
  <si>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</si>
  <si>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</si>
  <si>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</si>
  <si>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</si>
  <si>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</si>
  <si>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</si>
  <si>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</si>
  <si>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</si>
  <si>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</si>
  <si>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</si>
  <si>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</si>
  <si>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</si>
  <si>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</si>
  <si>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</si>
  <si>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</si>
  <si>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</si>
  <si>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</si>
  <si>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</si>
  <si>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</si>
  <si>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</si>
  <si>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</si>
  <si>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</si>
  <si>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</si>
  <si>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</si>
  <si>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</si>
  <si>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</si>
  <si>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</si>
  <si>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</si>
  <si>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</si>
  <si>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</si>
  <si>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</si>
  <si>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</si>
  <si>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</si>
  <si>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</si>
  <si>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</si>
  <si>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</si>
  <si>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</si>
  <si>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</si>
  <si>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</si>
  <si>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</si>
  <si>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</si>
  <si>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</si>
  <si>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</si>
  <si>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</si>
  <si>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</si>
  <si>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</si>
  <si>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</si>
  <si>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</si>
  <si>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</si>
  <si>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</si>
  <si>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</si>
  <si>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</si>
  <si>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</si>
  <si>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</si>
  <si>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</si>
  <si>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</si>
  <si>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</si>
  <si>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</si>
  <si>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</si>
  <si>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</si>
  <si>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</si>
  <si>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</si>
  <si>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</si>
  <si>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</si>
  <si>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</si>
  <si>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</si>
  <si>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</si>
  <si>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</si>
  <si>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</si>
  <si>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</si>
  <si>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</si>
  <si>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</si>
  <si>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</si>
  <si>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</si>
  <si>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</si>
  <si>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</si>
  <si>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</si>
  <si>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</si>
  <si>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</si>
  <si>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</si>
  <si>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</si>
  <si>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</si>
  <si>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</si>
  <si>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</si>
  <si>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</si>
  <si>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</si>
  <si>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</si>
  <si>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</si>
  <si>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</si>
  <si>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</si>
  <si>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</si>
  <si>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</si>
  <si>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</si>
  <si>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</si>
  <si>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</si>
  <si>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</si>
  <si>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</si>
  <si>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</si>
  <si>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</si>
  <si>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</si>
  <si>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</si>
  <si>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</si>
  <si>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</si>
  <si>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</si>
  <si>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</si>
  <si>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</si>
  <si>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</si>
  <si>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</si>
  <si>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</si>
  <si>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</si>
  <si>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</si>
  <si>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</si>
  <si>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</si>
  <si>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</si>
  <si>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</si>
  <si>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</si>
  <si>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</si>
  <si>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</si>
  <si>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</si>
  <si>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</si>
  <si>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</si>
  <si>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</si>
  <si>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</si>
  <si>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</si>
  <si>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</si>
  <si>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</si>
  <si>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</si>
  <si>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</si>
  <si>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</si>
  <si>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</si>
  <si>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</si>
  <si>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</si>
  <si>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</si>
  <si>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</si>
  <si>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</si>
  <si>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</si>
  <si>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</si>
  <si>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</si>
  <si>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</si>
  <si>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</si>
  <si>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</si>
  <si>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</si>
  <si>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</si>
  <si>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</si>
  <si>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</si>
  <si>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</si>
  <si>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</si>
  <si>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</si>
  <si>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</si>
  <si>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</si>
  <si>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</si>
  <si>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</si>
  <si>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</si>
  <si>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</si>
  <si>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</si>
  <si>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</si>
  <si>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</si>
  <si>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</si>
  <si>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</si>
  <si>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</si>
  <si>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</si>
  <si>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</si>
  <si>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</si>
  <si>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</si>
  <si>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</si>
  <si>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</si>
  <si>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</si>
  <si>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</si>
  <si>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</si>
  <si>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</si>
  <si>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</si>
  <si>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</si>
  <si>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</si>
  <si>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</si>
  <si>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</si>
  <si>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</si>
  <si>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</si>
  <si>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</si>
  <si>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</si>
  <si>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</si>
  <si>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</si>
  <si>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</si>
  <si>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</si>
  <si>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</si>
  <si>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</si>
  <si>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</si>
  <si>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</si>
  <si>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</si>
  <si>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</si>
  <si>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</si>
  <si>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</si>
  <si>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</si>
  <si>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</si>
  <si>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</si>
  <si>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</si>
  <si>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</si>
  <si>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</si>
  <si>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</si>
  <si>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</si>
  <si>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</si>
  <si>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</si>
  <si>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</si>
  <si>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</si>
  <si>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</si>
  <si>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</si>
  <si>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</si>
  <si>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</si>
  <si>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</si>
  <si>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</si>
  <si>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</si>
  <si>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</si>
  <si>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</si>
  <si>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</si>
  <si>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</si>
  <si>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</si>
  <si>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</si>
  <si>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</si>
  <si>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</si>
  <si>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</si>
  <si>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</si>
  <si>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</si>
  <si>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</si>
  <si>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</si>
  <si>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</si>
  <si>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</si>
  <si>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</si>
  <si>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</si>
  <si>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</si>
  <si>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</si>
  <si>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</si>
  <si>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</si>
  <si>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</si>
  <si>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</si>
  <si>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</si>
  <si>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</si>
  <si>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</si>
  <si>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</si>
  <si>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</si>
  <si>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</si>
  <si>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</si>
  <si>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</si>
  <si>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</si>
  <si>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</si>
  <si>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</si>
  <si>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</si>
  <si>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</si>
  <si>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</si>
  <si>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</si>
  <si>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</si>
  <si>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</si>
  <si>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</si>
  <si>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</si>
  <si>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</si>
  <si>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</si>
  <si>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</si>
  <si>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</si>
  <si>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</si>
  <si>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</si>
  <si>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</si>
  <si>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</si>
  <si>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</si>
  <si>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</si>
  <si>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</si>
  <si>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</si>
  <si>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</si>
  <si>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</si>
  <si>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</si>
  <si>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</si>
  <si>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</si>
  <si>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</si>
  <si>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</si>
  <si>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</si>
  <si>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</si>
  <si>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</si>
  <si>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</si>
  <si>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</si>
  <si>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</si>
  <si>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</si>
  <si>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</si>
  <si>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</si>
  <si>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</si>
  <si>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</si>
  <si>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</si>
  <si>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</si>
  <si>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</si>
  <si>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</si>
  <si>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</si>
  <si>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</si>
  <si>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</si>
  <si>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</si>
  <si>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</si>
  <si>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</si>
  <si>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</si>
  <si>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</si>
  <si>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</si>
  <si>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</si>
  <si>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</si>
  <si>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</si>
  <si>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</si>
  <si>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</si>
  <si>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</si>
  <si>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</si>
  <si>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</si>
  <si>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</si>
  <si>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</si>
  <si>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</si>
  <si>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</si>
  <si>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</si>
  <si>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</si>
  <si>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</si>
  <si>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</si>
  <si>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</si>
  <si>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</si>
  <si>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</si>
  <si>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</si>
  <si>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</si>
  <si>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</si>
  <si>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</si>
  <si>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</si>
  <si>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</si>
  <si>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</si>
  <si>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</si>
  <si>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</si>
  <si>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</si>
  <si>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</si>
  <si>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</si>
  <si>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</si>
  <si>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</si>
  <si>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</si>
  <si>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</si>
  <si>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</si>
  <si>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</si>
  <si>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</si>
  <si>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</si>
  <si>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</si>
  <si>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</si>
  <si>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</si>
  <si>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</si>
  <si>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</si>
  <si>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</si>
  <si>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</si>
  <si>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</si>
  <si>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</si>
  <si>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</si>
  <si>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</si>
  <si>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</si>
  <si>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</si>
  <si>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</si>
  <si>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</si>
  <si>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</si>
  <si>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</si>
  <si>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</si>
  <si>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</si>
  <si>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</si>
  <si>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</si>
  <si>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</si>
  <si>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</si>
  <si>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</si>
  <si>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</si>
  <si>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</si>
  <si>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</si>
  <si>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</si>
  <si>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</si>
  <si>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</si>
  <si>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</si>
  <si>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</si>
  <si>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</si>
  <si>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</si>
  <si>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</si>
  <si>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</si>
  <si>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</si>
  <si>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</si>
  <si>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</si>
  <si>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</si>
  <si>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</si>
  <si>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</si>
  <si>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</si>
  <si>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</si>
  <si>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</si>
  <si>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</si>
  <si>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</si>
  <si>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</si>
  <si>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</si>
  <si>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</si>
  <si>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</si>
  <si>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</si>
  <si>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</si>
  <si>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</si>
  <si>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</si>
  <si>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</si>
  <si>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</si>
  <si>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</si>
  <si>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</si>
  <si>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</si>
  <si>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</si>
  <si>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</si>
  <si>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</si>
  <si>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</si>
  <si>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</si>
  <si>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</si>
  <si>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</si>
  <si>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</si>
  <si>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</si>
  <si>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</si>
  <si>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</si>
  <si>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</si>
  <si>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</si>
  <si>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</si>
  <si>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</si>
  <si>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</si>
  <si>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</si>
  <si>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</si>
  <si>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</si>
  <si>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</si>
  <si>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</si>
  <si>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</si>
  <si>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</si>
  <si>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</si>
  <si>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</si>
  <si>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</si>
  <si>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</si>
  <si>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</si>
  <si>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</si>
  <si>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</si>
  <si>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</si>
  <si>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</si>
  <si>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</si>
  <si>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</si>
  <si>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</si>
  <si>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</si>
  <si>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</si>
  <si>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</si>
  <si>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</si>
  <si>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</si>
  <si>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</si>
  <si>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</si>
  <si>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</si>
  <si>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</si>
  <si>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</si>
  <si>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</si>
  <si>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</si>
  <si>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</si>
  <si>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</si>
  <si>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</si>
  <si>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</si>
  <si>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</si>
  <si>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</si>
  <si>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</si>
  <si>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</si>
  <si>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</si>
  <si>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</si>
  <si>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</si>
  <si>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</si>
  <si>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</si>
  <si>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</si>
  <si>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</si>
  <si>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</si>
  <si>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</si>
  <si>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</si>
  <si>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</si>
  <si>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</si>
  <si>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</si>
  <si>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</si>
  <si>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</si>
  <si>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</si>
  <si>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</si>
  <si>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</si>
  <si>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</si>
  <si>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</si>
  <si>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</si>
  <si>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</si>
  <si>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</si>
  <si>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</si>
  <si>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</si>
  <si>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</si>
  <si>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</si>
  <si>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</si>
  <si>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</si>
  <si>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</si>
  <si>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</si>
  <si>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</si>
  <si>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</si>
  <si>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</si>
  <si>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</si>
  <si>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</si>
  <si>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</si>
  <si>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</si>
  <si>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</si>
  <si>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</si>
  <si>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</si>
  <si>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</si>
  <si>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</si>
  <si>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</si>
  <si>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</si>
  <si>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</si>
  <si>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</si>
  <si>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</si>
  <si>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</si>
  <si>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</si>
  <si>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</si>
  <si>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</si>
  <si>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</si>
  <si>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</si>
  <si>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</si>
  <si>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</si>
  <si>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</si>
  <si>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</si>
  <si>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</si>
  <si>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</si>
  <si>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</si>
  <si>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</si>
  <si>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</si>
  <si>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</si>
  <si>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</si>
  <si>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</si>
  <si>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</si>
  <si>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</si>
  <si>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</si>
  <si>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</si>
  <si>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</si>
  <si>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</si>
  <si>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</si>
  <si>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</si>
  <si>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</si>
  <si>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</si>
  <si>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</si>
  <si>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</si>
  <si>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</si>
  <si>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</si>
  <si>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</si>
  <si>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</si>
  <si>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</si>
  <si>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</si>
  <si>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</si>
  <si>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</si>
  <si>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</si>
  <si>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</si>
  <si>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</si>
  <si>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</si>
  <si>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</si>
  <si>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</si>
  <si>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</si>
  <si>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</si>
  <si>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</si>
  <si>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</si>
  <si>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</si>
  <si>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</si>
  <si>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</si>
  <si>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</si>
  <si>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</si>
  <si>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</si>
  <si>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</si>
  <si>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</si>
  <si>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</si>
  <si>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</si>
  <si>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</si>
  <si>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</si>
  <si>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</si>
  <si>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</si>
  <si>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</si>
  <si>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</si>
  <si>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</si>
  <si>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</si>
  <si>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</si>
  <si>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</si>
  <si>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</si>
  <si>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</si>
  <si>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</si>
  <si>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</si>
  <si>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</si>
  <si>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</si>
  <si>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</si>
  <si>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</si>
  <si>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</si>
  <si>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</si>
  <si>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</si>
  <si>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</si>
  <si>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</si>
  <si>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</si>
  <si>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</si>
  <si>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</si>
  <si>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</si>
  <si>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</si>
  <si>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</si>
  <si>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</si>
  <si>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</si>
  <si>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</si>
  <si>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</si>
  <si>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</si>
  <si>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</si>
  <si>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</si>
  <si>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</si>
  <si>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</si>
  <si>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</si>
  <si>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</si>
  <si>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</si>
  <si>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</si>
  <si>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</si>
  <si>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</si>
  <si>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</si>
  <si>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</si>
  <si>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</si>
  <si>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</si>
  <si>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</si>
  <si>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</si>
  <si>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</si>
  <si>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</si>
  <si>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</si>
  <si>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</si>
  <si>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</si>
  <si>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</si>
  <si>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</si>
  <si>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</si>
  <si>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</si>
  <si>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</si>
  <si>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</si>
  <si>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</si>
  <si>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</si>
  <si>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</si>
  <si>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</si>
  <si>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</si>
  <si>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</si>
  <si>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</si>
  <si>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</si>
  <si>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</si>
  <si>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</si>
  <si>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</si>
  <si>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</si>
  <si>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</si>
  <si>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</si>
  <si>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</si>
  <si>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</si>
  <si>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</si>
  <si>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</si>
  <si>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</si>
  <si>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</si>
  <si>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</si>
  <si>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</si>
  <si>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</si>
  <si>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</si>
  <si>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</si>
  <si>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</si>
  <si>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</si>
  <si>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</si>
  <si>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</si>
  <si>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</si>
  <si>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</si>
  <si>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</si>
  <si>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</si>
  <si>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</si>
  <si>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</si>
  <si>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</si>
  <si>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</si>
  <si>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</si>
  <si>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</si>
  <si>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</si>
  <si>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</si>
  <si>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</si>
  <si>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</si>
  <si>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</si>
  <si>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</si>
  <si>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</si>
  <si>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</si>
  <si>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</si>
  <si>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</si>
  <si>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</si>
  <si>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</si>
  <si>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</si>
  <si>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</si>
  <si>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</si>
  <si>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</si>
  <si>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</si>
  <si>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</si>
  <si>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</si>
  <si>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</si>
  <si>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</si>
  <si>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</si>
  <si>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</si>
  <si>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</si>
  <si>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</si>
  <si>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</si>
  <si>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</si>
  <si>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</si>
  <si>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</si>
  <si>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</si>
  <si>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</si>
  <si>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</si>
  <si>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</si>
  <si>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</si>
  <si>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</si>
  <si>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</si>
  <si>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</si>
  <si>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</si>
  <si>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</si>
  <si>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</si>
  <si>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</si>
  <si>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</si>
  <si>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</si>
  <si>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</si>
  <si>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</si>
  <si>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</si>
  <si>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</si>
  <si>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</si>
  <si>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</si>
  <si>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</si>
  <si>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</si>
  <si>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</si>
  <si>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</si>
  <si>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</si>
  <si>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</si>
  <si>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</si>
  <si>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</si>
  <si>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</si>
  <si>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</si>
  <si>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</si>
  <si>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</si>
  <si>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</si>
  <si>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</si>
  <si>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</si>
  <si>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</si>
  <si>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</si>
  <si>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</si>
  <si>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</si>
  <si>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</si>
  <si>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</si>
  <si>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</si>
  <si>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</si>
  <si>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</si>
  <si>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</si>
  <si>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</si>
  <si>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</si>
  <si>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</si>
  <si>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</si>
  <si>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</si>
  <si>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</si>
  <si>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</si>
  <si>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</si>
  <si>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</si>
  <si>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</si>
  <si>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</si>
  <si>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</si>
  <si>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</si>
  <si>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</si>
  <si>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</si>
  <si>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</si>
  <si>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</si>
  <si>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</si>
  <si>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</si>
  <si>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</si>
  <si>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</si>
  <si>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</si>
  <si>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</si>
  <si>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</si>
  <si>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</si>
  <si>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</si>
  <si>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</si>
  <si>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</si>
  <si>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</si>
  <si>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</si>
  <si>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</si>
  <si>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</si>
  <si>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</si>
  <si>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</si>
  <si>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</si>
  <si>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</si>
  <si>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</si>
  <si>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</si>
  <si>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</si>
  <si>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</si>
  <si>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</si>
  <si>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</si>
  <si>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</si>
  <si>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</si>
  <si>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</si>
  <si>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</si>
  <si>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</si>
  <si>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</si>
  <si>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</si>
  <si>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</si>
  <si>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</si>
  <si>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</si>
  <si>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</si>
  <si>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</si>
  <si>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</si>
  <si>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</si>
  <si>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</si>
  <si>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</si>
  <si>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</si>
  <si>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</si>
  <si>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</si>
  <si>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</si>
  <si>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</si>
  <si>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</si>
  <si>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</si>
  <si>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</si>
  <si>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</si>
  <si>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</si>
  <si>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</si>
  <si>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</si>
  <si>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</si>
  <si>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</si>
  <si>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</si>
  <si>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</si>
  <si>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</si>
  <si>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</si>
  <si>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</si>
  <si>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</si>
  <si>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</si>
  <si>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</si>
  <si>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</si>
  <si>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</si>
  <si>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</si>
  <si>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</si>
  <si>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</si>
  <si>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</si>
  <si>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</si>
  <si>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</si>
  <si>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</si>
  <si>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</si>
  <si>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</si>
  <si>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</si>
  <si>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</si>
  <si>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</si>
  <si>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</si>
  <si>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</si>
  <si>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</si>
  <si>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</si>
  <si>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</si>
  <si>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</si>
  <si>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</si>
  <si>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</si>
  <si>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</si>
  <si>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</si>
  <si>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</si>
  <si>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</si>
  <si>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</si>
  <si>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</si>
  <si>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</si>
  <si>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</si>
  <si>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</si>
  <si>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</si>
  <si>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</si>
  <si>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</si>
  <si>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</si>
  <si>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</si>
  <si>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</si>
  <si>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</si>
  <si>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</si>
  <si>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</si>
  <si>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</si>
  <si>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</si>
  <si>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</si>
  <si>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</si>
  <si>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</si>
  <si>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</si>
  <si>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</si>
  <si>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</si>
  <si>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</si>
  <si>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</si>
  <si>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</si>
  <si>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</si>
  <si>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</si>
  <si>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</si>
  <si>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</si>
  <si>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</si>
  <si>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</si>
  <si>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</si>
  <si>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</si>
  <si>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</si>
  <si>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</si>
  <si>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</si>
  <si>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</si>
  <si>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</si>
  <si>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</si>
  <si>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</si>
  <si>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</si>
  <si>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</si>
  <si>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</si>
  <si>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</si>
  <si>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</si>
  <si>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</si>
  <si>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</si>
  <si>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</si>
  <si>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</si>
  <si>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</si>
  <si>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</si>
  <si>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</si>
  <si>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</si>
  <si>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</si>
  <si>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</si>
  <si>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</si>
  <si>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</si>
  <si>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</si>
  <si>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</si>
  <si>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</si>
  <si>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</si>
  <si>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</si>
  <si>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</si>
  <si>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</si>
  <si>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</si>
  <si>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</si>
  <si>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</si>
  <si>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</si>
  <si>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</si>
  <si>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</si>
  <si>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</si>
  <si>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</si>
  <si>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</si>
  <si>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</si>
  <si>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</si>
  <si>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</si>
  <si>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</si>
  <si>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</si>
  <si>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</si>
  <si>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</si>
  <si>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</si>
  <si>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</si>
  <si>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</si>
  <si>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</si>
  <si>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</si>
  <si>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</si>
  <si>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</si>
  <si>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</si>
  <si>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</si>
  <si>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</si>
  <si>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</si>
  <si>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</si>
  <si>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</si>
  <si>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</si>
  <si>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</si>
  <si>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</si>
  <si>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</si>
  <si>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</si>
  <si>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</si>
  <si>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</si>
  <si>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</si>
  <si>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</si>
  <si>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</si>
  <si>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</si>
  <si>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</si>
  <si>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</si>
  <si>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</si>
  <si>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</si>
  <si>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</si>
  <si>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</si>
  <si>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</si>
  <si>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</si>
  <si>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</si>
  <si>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</si>
  <si>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</si>
  <si>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</si>
  <si>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</si>
  <si>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</si>
  <si>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</si>
  <si>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</si>
  <si>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</si>
  <si>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</si>
  <si>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</si>
  <si>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</si>
  <si>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</si>
  <si>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</si>
  <si>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</si>
  <si>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</si>
  <si>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</si>
  <si>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</si>
  <si>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</si>
  <si>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</si>
  <si>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</si>
  <si>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</si>
  <si>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</si>
  <si>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</si>
  <si>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</si>
  <si>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</si>
  <si>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</si>
  <si>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</si>
  <si>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</si>
  <si>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</si>
  <si>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</si>
  <si>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</si>
  <si>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</si>
  <si>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</si>
  <si>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</si>
  <si>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</si>
  <si>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</si>
  <si>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</si>
  <si>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</si>
  <si>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</si>
  <si>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</si>
  <si>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</si>
  <si>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</si>
  <si>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</si>
  <si>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</si>
  <si>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</si>
  <si>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</si>
  <si>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</si>
  <si>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</si>
  <si>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</si>
  <si>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</si>
  <si>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</si>
  <si>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</si>
  <si>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</si>
  <si>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</si>
  <si>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</si>
  <si>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</si>
  <si>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</si>
  <si>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</si>
  <si>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</si>
  <si>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</si>
  <si>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</si>
  <si>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</si>
  <si>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</si>
  <si>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</si>
  <si>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</si>
  <si>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</si>
  <si>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</si>
  <si>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</si>
  <si>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</si>
  <si>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</si>
  <si>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</si>
  <si>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</si>
  <si>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</si>
  <si>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</si>
  <si>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</si>
  <si>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</si>
  <si>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</si>
  <si>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</si>
  <si>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</si>
  <si>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</si>
  <si>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</si>
  <si>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</si>
  <si>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</si>
  <si>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</si>
  <si>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</si>
  <si>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</si>
  <si>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</si>
  <si>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</si>
  <si>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</si>
  <si>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</si>
  <si>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</si>
  <si>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</si>
  <si>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</si>
  <si>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</si>
  <si>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</si>
  <si>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</si>
  <si>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</si>
  <si>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</si>
  <si>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</si>
  <si>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</si>
  <si>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</si>
  <si>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</si>
  <si>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</si>
  <si>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</si>
  <si>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</si>
  <si>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</si>
  <si>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</si>
  <si>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</si>
  <si>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</si>
  <si>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</si>
  <si>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</si>
  <si>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</si>
  <si>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</si>
  <si>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</si>
  <si>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</si>
  <si>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</si>
  <si>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</si>
  <si>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</si>
  <si>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</si>
  <si>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</si>
  <si>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</si>
  <si>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</si>
  <si>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</si>
  <si>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</si>
  <si>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</si>
  <si>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</si>
  <si>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</si>
  <si>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</si>
  <si>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</si>
  <si>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</si>
  <si>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</si>
  <si>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</si>
  <si>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</si>
  <si>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</si>
  <si>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</si>
  <si>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</si>
  <si>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</si>
  <si>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</si>
  <si>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</si>
  <si>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</si>
  <si>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</si>
  <si>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</si>
  <si>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</si>
  <si>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</si>
  <si>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</si>
  <si>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</si>
  <si>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</si>
  <si>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</si>
  <si>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</si>
  <si>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</si>
  <si>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</si>
  <si>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</si>
  <si>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</si>
  <si>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</si>
  <si>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</si>
  <si>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</si>
  <si>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</si>
  <si>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</si>
  <si>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</si>
  <si>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</si>
  <si>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</si>
  <si>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</si>
  <si>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</si>
  <si>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</si>
  <si>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</si>
  <si>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</si>
  <si>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</si>
  <si>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</si>
  <si>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</si>
  <si>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</si>
  <si>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</si>
  <si>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</si>
  <si>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</si>
  <si>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</si>
  <si>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</si>
  <si>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</si>
  <si>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</si>
  <si>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</si>
  <si>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</si>
  <si>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</si>
  <si>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</si>
  <si>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</si>
  <si>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</si>
  <si>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</si>
  <si>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</si>
  <si>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</si>
  <si>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</si>
  <si>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</si>
  <si>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</si>
  <si>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</si>
  <si>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</si>
  <si>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</si>
  <si>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</si>
  <si>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</si>
  <si>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</si>
  <si>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</si>
  <si>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</si>
  <si>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</si>
  <si>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</si>
  <si>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</si>
  <si>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</si>
  <si>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</si>
  <si>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</si>
  <si>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</si>
  <si>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</si>
  <si>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</si>
  <si>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</si>
  <si>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</si>
  <si>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</si>
  <si>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</si>
  <si>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</si>
  <si>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</si>
  <si>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</si>
  <si>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</si>
  <si>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</si>
  <si>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</si>
  <si>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</si>
  <si>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</si>
  <si>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</si>
  <si>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</si>
  <si>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</si>
  <si>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</si>
  <si>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</si>
  <si>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</si>
  <si>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</si>
  <si>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</si>
  <si>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</si>
  <si>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</si>
  <si>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</si>
  <si>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</si>
  <si>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</si>
  <si>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</si>
  <si>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</si>
  <si>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</si>
  <si>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</si>
  <si>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</si>
  <si>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</si>
  <si>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</si>
  <si>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</si>
  <si>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</si>
  <si>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</si>
  <si>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</si>
  <si>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</si>
  <si>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</si>
  <si>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</si>
  <si>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</si>
  <si>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</si>
  <si>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</si>
  <si>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</si>
  <si>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</si>
  <si>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</si>
  <si>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</si>
  <si>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</si>
  <si>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</si>
  <si>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</si>
  <si>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</si>
  <si>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</si>
  <si>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</si>
  <si>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</si>
  <si>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</si>
  <si>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</si>
  <si>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</si>
  <si>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</si>
  <si>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</si>
  <si>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</si>
  <si>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</si>
  <si>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</si>
  <si>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</si>
  <si>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</si>
  <si>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</si>
  <si>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</si>
  <si>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</si>
  <si>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</si>
  <si>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</si>
  <si>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</si>
  <si>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</si>
  <si>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</si>
  <si>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</si>
  <si>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</si>
  <si>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</si>
  <si>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</si>
  <si>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</si>
  <si>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</si>
  <si>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</si>
  <si>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</si>
  <si>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</si>
  <si>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</si>
  <si>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</si>
  <si>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</si>
  <si>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</si>
  <si>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</si>
  <si>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</si>
  <si>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</si>
  <si>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</si>
  <si>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</si>
  <si>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</si>
  <si>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</si>
  <si>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</si>
  <si>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</si>
  <si>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</si>
  <si>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</si>
  <si>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</si>
  <si>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</si>
  <si>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</si>
  <si>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</si>
  <si>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</si>
  <si>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</si>
  <si>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</si>
  <si>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</si>
  <si>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</si>
  <si>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</si>
  <si>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</si>
  <si>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</si>
  <si>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</si>
  <si>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</si>
  <si>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</si>
  <si>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</si>
  <si>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</si>
  <si>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</si>
  <si>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</si>
  <si>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</si>
  <si>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</si>
  <si>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</si>
  <si>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</si>
  <si>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</si>
  <si>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</si>
  <si>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</si>
  <si>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</si>
  <si>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</si>
  <si>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</si>
  <si>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</si>
  <si>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</si>
  <si>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</si>
  <si>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</si>
  <si>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</si>
  <si>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</si>
  <si>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</si>
  <si>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</si>
  <si>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</si>
  <si>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</si>
  <si>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</si>
  <si>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</si>
  <si>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</si>
  <si>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</si>
  <si>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</si>
  <si>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</si>
  <si>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</si>
  <si>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</si>
  <si>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</si>
  <si>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</si>
  <si>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</si>
  <si>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</si>
  <si>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</si>
  <si>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</si>
  <si>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</si>
  <si>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</si>
  <si>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</si>
  <si>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</si>
  <si>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</si>
  <si>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</si>
  <si>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</si>
  <si>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</si>
  <si>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</si>
  <si>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</si>
  <si>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</si>
  <si>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</si>
  <si>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</si>
  <si>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</si>
  <si>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</si>
  <si>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</si>
  <si>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</si>
  <si>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</si>
  <si>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</si>
  <si>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</si>
  <si>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</si>
  <si>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</si>
  <si>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</si>
  <si>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</si>
  <si>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</si>
  <si>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</si>
  <si>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</si>
  <si>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</si>
  <si>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</si>
  <si>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</si>
  <si>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</si>
  <si>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</si>
  <si>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</si>
  <si>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</si>
  <si>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</si>
  <si>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</si>
  <si>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</si>
  <si>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</si>
  <si>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</si>
  <si>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</si>
  <si>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</si>
  <si>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</si>
  <si>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</si>
  <si>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</si>
  <si>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</si>
  <si>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</si>
  <si>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</si>
  <si>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</si>
  <si>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</si>
  <si>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</si>
  <si>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</si>
  <si>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</si>
  <si>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</si>
  <si>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</si>
  <si>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</si>
  <si>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</si>
  <si>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</si>
  <si>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</si>
  <si>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</si>
  <si>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</si>
  <si>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</si>
  <si>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</si>
  <si>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</si>
  <si>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</si>
  <si>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</si>
  <si>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</si>
  <si>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</si>
  <si>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</si>
  <si>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</si>
  <si>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</si>
  <si>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</si>
  <si>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</si>
  <si>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</si>
  <si>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</si>
  <si>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</si>
  <si>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</si>
  <si>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</si>
  <si>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</si>
  <si>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</si>
  <si>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</si>
  <si>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</si>
  <si>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</si>
  <si>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</si>
  <si>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</si>
  <si>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</si>
  <si>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</si>
  <si>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</si>
  <si>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</si>
  <si>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</si>
  <si>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</si>
  <si>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</si>
  <si>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</si>
  <si>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</si>
  <si>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</si>
  <si>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</si>
  <si>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</si>
  <si>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</si>
  <si>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</si>
  <si>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</si>
  <si>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</si>
  <si>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</si>
  <si>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</si>
  <si>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</si>
  <si>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</si>
  <si>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</si>
  <si>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</si>
  <si>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</si>
  <si>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</si>
  <si>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</si>
  <si>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</si>
  <si>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</si>
  <si>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</si>
  <si>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</si>
  <si>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</si>
  <si>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</si>
  <si>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</si>
  <si>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</si>
  <si>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</si>
  <si>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</si>
  <si>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</si>
  <si>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</si>
  <si>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</si>
  <si>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</si>
  <si>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</si>
  <si>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</si>
  <si>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</si>
  <si>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</si>
  <si>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</si>
  <si>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</si>
  <si>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</si>
  <si>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</si>
  <si>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</si>
  <si>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</si>
  <si>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</si>
  <si>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</si>
  <si>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</si>
  <si>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</si>
  <si>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</si>
  <si>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</si>
  <si>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</si>
  <si>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</si>
  <si>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</si>
  <si>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</si>
  <si>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</si>
  <si>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</si>
  <si>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</si>
  <si>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</si>
  <si>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</si>
  <si>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</si>
  <si>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</si>
  <si>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</si>
  <si>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</si>
  <si>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</si>
  <si>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</si>
  <si>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</si>
  <si>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</si>
  <si>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</si>
  <si>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</si>
  <si>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</si>
  <si>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</si>
  <si>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</si>
  <si>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</si>
  <si>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</si>
  <si>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</si>
  <si>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</si>
  <si>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</si>
  <si>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</si>
  <si>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</si>
  <si>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</si>
  <si>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</si>
  <si>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</si>
  <si>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</si>
  <si>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</si>
  <si>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</si>
  <si>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</si>
  <si>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</si>
  <si>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</si>
  <si>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</si>
  <si>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</si>
  <si>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</si>
  <si>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</si>
  <si>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</si>
  <si>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</si>
  <si>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</si>
  <si>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</si>
  <si>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</si>
  <si>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</si>
  <si>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</si>
  <si>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</si>
  <si>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</si>
  <si>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</si>
  <si>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</si>
  <si>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</si>
  <si>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</si>
  <si>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</si>
  <si>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</si>
  <si>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</si>
  <si>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</si>
  <si>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</si>
  <si>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</si>
  <si>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</si>
  <si>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</si>
  <si>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</si>
  <si>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</si>
  <si>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</si>
  <si>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</si>
  <si>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</si>
  <si>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</si>
  <si>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</si>
  <si>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</si>
  <si>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</si>
  <si>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</si>
  <si>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</si>
  <si>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</si>
  <si>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</si>
  <si>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</si>
  <si>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</si>
  <si>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</si>
  <si>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</si>
  <si>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</si>
  <si>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</si>
  <si>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</si>
  <si>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</si>
  <si>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</si>
  <si>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</si>
  <si>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</si>
  <si>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</si>
  <si>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</si>
  <si>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</si>
  <si>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</si>
  <si>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</si>
  <si>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</si>
  <si>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</si>
  <si>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</si>
  <si>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</si>
  <si>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</si>
  <si>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</si>
  <si>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</si>
  <si>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</si>
  <si>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</si>
  <si>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</si>
  <si>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</si>
  <si>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</si>
  <si>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</si>
  <si>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</si>
  <si>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</si>
  <si>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</si>
  <si>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</si>
  <si>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</si>
  <si>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</si>
  <si>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</si>
  <si>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</si>
  <si>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</si>
  <si>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</si>
  <si>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</si>
  <si>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</si>
  <si>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</si>
  <si>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</si>
  <si>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</si>
  <si>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</si>
  <si>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</si>
  <si>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</si>
  <si>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</si>
  <si>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</si>
  <si>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</si>
  <si>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</si>
  <si>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</si>
  <si>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</si>
  <si>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</si>
  <si>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</si>
  <si>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</si>
  <si>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</si>
  <si>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</si>
  <si>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</si>
  <si>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</si>
  <si>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</si>
  <si>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</si>
  <si>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</si>
  <si>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</si>
  <si>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</si>
  <si>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</si>
  <si>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</si>
  <si>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</si>
  <si>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</si>
  <si>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</si>
  <si>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</si>
  <si>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</si>
  <si>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</si>
  <si>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</si>
  <si>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</si>
  <si>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</si>
  <si>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</si>
  <si>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</si>
  <si>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</si>
  <si>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</si>
  <si>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</si>
  <si>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</si>
  <si>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</si>
  <si>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</si>
  <si>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</si>
  <si>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</si>
  <si>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</si>
  <si>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</si>
  <si>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</si>
  <si>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</si>
  <si>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</si>
  <si>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</si>
  <si>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</si>
  <si>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</si>
  <si>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</si>
  <si>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</si>
  <si>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</si>
  <si>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</si>
  <si>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</si>
  <si>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</si>
  <si>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</si>
  <si>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</si>
  <si>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</si>
  <si>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</si>
  <si>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</si>
  <si>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</si>
  <si>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</si>
  <si>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</si>
  <si>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</si>
  <si>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</si>
  <si>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</si>
  <si>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</si>
  <si>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</si>
  <si>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</si>
  <si>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</si>
  <si>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</si>
  <si>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</si>
  <si>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</si>
  <si>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</si>
  <si>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</si>
  <si>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</si>
  <si>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</si>
  <si>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</si>
  <si>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</si>
  <si>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</si>
  <si>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</si>
  <si>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</si>
  <si>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</si>
  <si>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</si>
  <si>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</si>
  <si>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</si>
  <si>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</si>
  <si>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</si>
  <si>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</si>
  <si>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</si>
  <si>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</si>
  <si>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</si>
  <si>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</si>
  <si>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</si>
  <si>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</si>
  <si>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</si>
  <si>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</si>
  <si>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</si>
  <si>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</si>
  <si>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</si>
  <si>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</si>
  <si>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</si>
  <si>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</si>
  <si>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</si>
  <si>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</si>
  <si>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</si>
  <si>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</si>
  <si>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</si>
  <si>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</si>
  <si>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</si>
  <si>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</si>
  <si>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</si>
  <si>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</si>
  <si>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</si>
  <si>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</si>
  <si>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</si>
  <si>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</si>
  <si>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</si>
  <si>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</si>
  <si>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</si>
  <si>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</si>
  <si>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</si>
  <si>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</si>
  <si>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</si>
  <si>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</si>
  <si>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</si>
  <si>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</si>
  <si>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</si>
  <si>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</si>
  <si>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</si>
  <si>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</si>
  <si>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</si>
  <si>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</si>
  <si>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</si>
  <si>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</si>
  <si>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</si>
  <si>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</si>
  <si>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</si>
  <si>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</si>
  <si>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</si>
  <si>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</si>
  <si>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</si>
  <si>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</si>
  <si>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</si>
  <si>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</si>
  <si>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</si>
  <si>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</si>
  <si>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</si>
  <si>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</si>
  <si>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</si>
  <si>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</si>
  <si>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</si>
  <si>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</si>
  <si>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</si>
  <si>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</si>
  <si>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</si>
  <si>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</si>
  <si>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</si>
  <si>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</si>
  <si>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</si>
  <si>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</si>
  <si>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</si>
  <si>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</si>
  <si>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</si>
  <si>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</si>
  <si>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</si>
  <si>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</si>
  <si>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</si>
  <si>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</si>
  <si>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</si>
  <si>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</si>
  <si>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</si>
  <si>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</si>
  <si>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</si>
  <si>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</si>
  <si>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</si>
  <si>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</si>
  <si>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</si>
  <si>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</si>
  <si>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</si>
  <si>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</si>
  <si>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</si>
  <si>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</si>
  <si>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</si>
  <si>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</si>
  <si>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</si>
  <si>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</si>
  <si>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</si>
  <si>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</si>
  <si>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</si>
  <si>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</si>
  <si>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</si>
  <si>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</si>
  <si>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</si>
  <si>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</si>
  <si>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</si>
  <si>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</si>
  <si>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</si>
  <si>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</si>
  <si>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</si>
  <si>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</si>
  <si>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</si>
  <si>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</si>
  <si>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</si>
  <si>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</si>
  <si>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</si>
  <si>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</si>
  <si>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</si>
  <si>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</si>
  <si>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</si>
  <si>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</si>
  <si>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</si>
  <si>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</si>
  <si>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</si>
  <si>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</si>
  <si>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</si>
  <si>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</si>
  <si>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</si>
  <si>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</si>
  <si>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</si>
  <si>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</si>
  <si>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</si>
  <si>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</si>
  <si>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</si>
  <si>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</si>
  <si>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</si>
  <si>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</si>
  <si>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</si>
  <si>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</si>
  <si>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</si>
  <si>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</si>
  <si>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</si>
  <si>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</si>
  <si>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</si>
  <si>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</si>
  <si>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</si>
  <si>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</si>
  <si>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</si>
  <si>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</si>
  <si>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</si>
  <si>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</si>
  <si>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</si>
  <si>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</si>
  <si>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</si>
  <si>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</si>
  <si>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</si>
  <si>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</si>
  <si>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</si>
  <si>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</si>
  <si>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</si>
  <si>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</si>
  <si>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</si>
  <si>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</si>
  <si>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</si>
  <si>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</si>
  <si>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</si>
  <si>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</si>
  <si>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</si>
  <si>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</si>
  <si>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</si>
  <si>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</si>
  <si>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</si>
  <si>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</si>
  <si>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</si>
  <si>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</si>
  <si>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</si>
  <si>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</si>
  <si>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</si>
  <si>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</si>
  <si>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</si>
  <si>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</si>
  <si>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</si>
  <si>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</si>
  <si>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</si>
  <si>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</si>
  <si>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</si>
  <si>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</si>
  <si>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</si>
  <si>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</si>
  <si>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</si>
  <si>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</si>
  <si>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</si>
  <si>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</si>
  <si>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</si>
  <si>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</si>
  <si>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</si>
  <si>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</si>
  <si>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</si>
  <si>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</si>
  <si>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</si>
  <si>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</si>
  <si>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</si>
  <si>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</si>
  <si>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</si>
  <si>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</si>
  <si>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</si>
  <si>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</si>
  <si>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</si>
  <si>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</si>
  <si>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</si>
  <si>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</si>
  <si>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</si>
  <si>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</si>
  <si>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</si>
  <si>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</si>
  <si>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</si>
  <si>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</si>
  <si>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</si>
  <si>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</si>
  <si>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</si>
  <si>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</si>
  <si>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</si>
  <si>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</si>
  <si>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</si>
  <si>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</si>
  <si>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</si>
  <si>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</si>
  <si>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</si>
  <si>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</si>
  <si>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</si>
  <si>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</si>
  <si>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</si>
  <si>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</si>
  <si>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</si>
  <si>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</si>
  <si>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</si>
  <si>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</si>
  <si>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</si>
  <si>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</si>
  <si>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</si>
  <si>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</si>
  <si>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</si>
  <si>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</si>
  <si>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</si>
  <si>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</si>
  <si>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</si>
  <si>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</si>
  <si>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</si>
  <si>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</si>
  <si>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</si>
  <si>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</si>
  <si>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</si>
  <si>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</si>
  <si>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</si>
  <si>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</si>
  <si>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</si>
  <si>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</si>
  <si>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</si>
  <si>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</si>
  <si>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</si>
  <si>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</si>
  <si>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</si>
  <si>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</si>
  <si>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</si>
  <si>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</si>
  <si>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</si>
  <si>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</si>
  <si>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</si>
  <si>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</si>
  <si>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</si>
  <si>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</si>
  <si>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</si>
  <si>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</si>
  <si>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</si>
  <si>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</si>
  <si>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</si>
  <si>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</si>
  <si>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</si>
  <si>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</si>
  <si>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</si>
  <si>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</si>
  <si>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</si>
  <si>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</si>
  <si>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</si>
  <si>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</si>
  <si>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</si>
  <si>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</si>
  <si>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</si>
  <si>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</si>
  <si>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</si>
  <si>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</si>
  <si>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</si>
  <si>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</si>
  <si>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</si>
  <si>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</si>
  <si>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</si>
  <si>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</si>
  <si>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</si>
  <si>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</si>
  <si>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</si>
  <si>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</si>
  <si>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</si>
  <si>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</si>
  <si>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</si>
  <si>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</si>
  <si>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</si>
  <si>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</si>
  <si>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</si>
  <si>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</si>
  <si>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</si>
  <si>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</si>
  <si>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</si>
  <si>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</si>
  <si>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</si>
  <si>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</si>
  <si>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</si>
  <si>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</si>
  <si>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</si>
  <si>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</si>
  <si>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</si>
  <si>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</si>
  <si>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</si>
  <si>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</si>
  <si>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</si>
  <si>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</si>
  <si>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</si>
  <si>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</si>
  <si>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</si>
  <si>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</si>
  <si>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</si>
  <si>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</si>
  <si>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</si>
  <si>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</si>
  <si>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</si>
  <si>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</si>
  <si>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</si>
  <si>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</si>
  <si>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</si>
  <si>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</si>
  <si>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</si>
  <si>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</si>
  <si>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</si>
  <si>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</si>
  <si>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</si>
  <si>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</si>
  <si>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</si>
  <si>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</si>
  <si>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</si>
  <si>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</si>
  <si>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</si>
  <si>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</si>
  <si>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</si>
  <si>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</si>
  <si>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</si>
  <si>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</si>
  <si>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</si>
  <si>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</si>
  <si>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</si>
  <si>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</si>
  <si>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</si>
  <si>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</si>
  <si>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</si>
  <si>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</si>
  <si>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</si>
  <si>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</si>
  <si>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</si>
  <si>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</si>
  <si>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</si>
  <si>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</si>
  <si>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</si>
  <si>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</si>
  <si>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</si>
  <si>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</si>
  <si>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</si>
  <si>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</si>
  <si>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</si>
  <si>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</si>
  <si>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</si>
  <si>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</si>
  <si>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</si>
  <si>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</si>
  <si>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</si>
  <si>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</si>
  <si>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</si>
  <si>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</si>
  <si>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</si>
  <si>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</si>
  <si>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</si>
  <si>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</si>
  <si>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</si>
  <si>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</si>
  <si>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</si>
  <si>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</si>
  <si>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</si>
  <si>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</si>
  <si>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</si>
  <si>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</si>
  <si>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</si>
  <si>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</si>
  <si>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</si>
  <si>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</si>
  <si>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</si>
  <si>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</si>
  <si>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</si>
  <si>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</si>
  <si>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</si>
  <si>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</si>
  <si>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</si>
  <si>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</si>
  <si>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</si>
  <si>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</si>
  <si>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</si>
  <si>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</si>
  <si>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</si>
  <si>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</si>
  <si>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</si>
  <si>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</si>
  <si>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</si>
  <si>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</si>
  <si>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</si>
  <si>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</si>
  <si>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</si>
  <si>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</si>
  <si>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</si>
  <si>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</si>
  <si>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</si>
  <si>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</si>
  <si>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</si>
  <si>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</si>
  <si>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</si>
  <si>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</si>
  <si>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</si>
  <si>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</si>
  <si>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</si>
  <si>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</si>
  <si>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</si>
  <si>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</si>
  <si>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</si>
  <si>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</si>
  <si>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</si>
  <si>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</si>
  <si>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</si>
  <si>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</si>
  <si>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</si>
  <si>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</si>
  <si>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</si>
  <si>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</si>
  <si>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</si>
  <si>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</si>
  <si>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</si>
  <si>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</si>
  <si>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</si>
  <si>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</si>
  <si>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</si>
  <si>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</si>
  <si>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</si>
  <si>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</si>
  <si>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</si>
  <si>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</si>
  <si>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</si>
  <si>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</si>
  <si>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</si>
  <si>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</si>
  <si>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</si>
  <si>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</si>
  <si>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</si>
  <si>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</si>
  <si>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</si>
  <si>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</si>
  <si>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</si>
  <si>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</si>
  <si>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</si>
  <si>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</si>
  <si>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</si>
  <si>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</si>
  <si>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</si>
  <si>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</si>
  <si>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</si>
  <si>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</si>
  <si>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</si>
  <si>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</si>
  <si>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</si>
  <si>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</si>
  <si>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</si>
  <si>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</si>
  <si>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</si>
  <si>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</si>
  <si>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</si>
  <si>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</si>
  <si>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</si>
  <si>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</si>
  <si>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</si>
  <si>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</si>
  <si>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</si>
  <si>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</si>
  <si>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</si>
  <si>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</si>
  <si>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</si>
  <si>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</si>
  <si>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</si>
  <si>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</si>
  <si>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</si>
  <si>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</si>
  <si>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</si>
  <si>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</si>
  <si>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</si>
  <si>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</si>
  <si>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</si>
  <si>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</si>
  <si>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</si>
  <si>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</si>
  <si>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</si>
  <si>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</si>
  <si>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</si>
  <si>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</si>
  <si>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</si>
  <si>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</si>
  <si>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</si>
  <si>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</si>
  <si>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</si>
  <si>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</si>
  <si>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</si>
  <si>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</si>
  <si>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</si>
  <si>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</si>
  <si>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</si>
  <si>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</si>
  <si>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</si>
  <si>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</si>
  <si>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</si>
  <si>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</si>
  <si>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</si>
  <si>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</si>
  <si>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</si>
  <si>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</si>
  <si>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</si>
  <si>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</si>
  <si>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</si>
  <si>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</si>
  <si>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</si>
  <si>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</si>
  <si>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</si>
  <si>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</si>
  <si>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</si>
  <si>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</si>
  <si>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</si>
  <si>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</si>
  <si>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</si>
  <si>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</si>
  <si>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</si>
  <si>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</si>
  <si>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</si>
  <si>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</si>
  <si>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</si>
  <si>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</si>
  <si>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</si>
  <si>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</si>
  <si>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</si>
  <si>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</si>
  <si>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</si>
  <si>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</si>
  <si>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</si>
  <si>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</si>
  <si>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</si>
  <si>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</si>
  <si>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</si>
  <si>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</si>
  <si>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</si>
  <si>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</si>
  <si>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</si>
  <si>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</si>
  <si>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</si>
  <si>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</si>
  <si>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</si>
  <si>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</si>
  <si>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</si>
  <si>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</si>
  <si>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</si>
  <si>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</si>
  <si>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</si>
  <si>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</si>
  <si>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</si>
  <si>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</si>
  <si>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</si>
  <si>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</si>
  <si>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</si>
  <si>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</si>
  <si>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</si>
  <si>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</si>
  <si>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</si>
  <si>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</si>
  <si>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</si>
  <si>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</si>
  <si>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</si>
  <si>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</si>
  <si>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</si>
  <si>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</si>
  <si>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</si>
  <si>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</si>
  <si>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</si>
  <si>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</si>
  <si>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</si>
  <si>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</si>
  <si>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</si>
  <si>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</si>
  <si>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</si>
  <si>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</si>
  <si>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</si>
  <si>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</si>
  <si>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</si>
  <si>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</si>
  <si>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</si>
  <si>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</si>
  <si>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</si>
  <si>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</si>
  <si>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</si>
  <si>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</si>
  <si>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</si>
  <si>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</si>
  <si>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</si>
  <si>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</si>
  <si>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</si>
  <si>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</si>
  <si>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</si>
  <si>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</si>
  <si>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</si>
  <si>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</si>
  <si>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</si>
  <si>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</si>
  <si>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</si>
  <si>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</si>
  <si>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</si>
  <si>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</si>
  <si>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</si>
  <si>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</si>
  <si>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</si>
  <si>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</si>
  <si>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</si>
  <si>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</si>
  <si>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</si>
  <si>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</si>
  <si>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</si>
  <si>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</si>
  <si>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</si>
  <si>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</si>
  <si>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</si>
  <si>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</si>
  <si>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</si>
  <si>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</si>
  <si>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</si>
  <si>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</si>
  <si>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</si>
  <si>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</si>
  <si>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</si>
  <si>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</si>
  <si>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</si>
  <si>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</si>
  <si>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</si>
  <si>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</si>
  <si>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</si>
  <si>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</si>
  <si>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</si>
  <si>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</si>
  <si>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</si>
  <si>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</si>
  <si>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</si>
  <si>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</si>
  <si>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</si>
  <si>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</si>
  <si>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</si>
  <si>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</si>
  <si>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</si>
  <si>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</si>
  <si>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</si>
  <si>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</si>
  <si>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</si>
  <si>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</si>
  <si>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</si>
  <si>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</si>
  <si>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</si>
  <si>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</si>
  <si>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</si>
  <si>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</si>
  <si>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</si>
  <si>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</si>
  <si>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</si>
  <si>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</si>
  <si>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</si>
  <si>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</si>
  <si>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</si>
  <si>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</si>
  <si>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</si>
  <si>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</si>
  <si>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</si>
  <si>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</si>
  <si>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</si>
  <si>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</si>
  <si>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</si>
  <si>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</si>
  <si>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</si>
  <si>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</si>
  <si>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</si>
  <si>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</si>
  <si>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</si>
  <si>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</si>
  <si>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</si>
  <si>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</si>
  <si>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</si>
  <si>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</si>
  <si>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</si>
  <si>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</si>
  <si>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</si>
  <si>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</si>
  <si>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</si>
  <si>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</si>
  <si>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</si>
  <si>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</si>
  <si>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</si>
  <si>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</si>
  <si>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</si>
  <si>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</si>
  <si>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</si>
  <si>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</si>
  <si>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</si>
  <si>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</si>
  <si>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</si>
  <si>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</si>
  <si>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</si>
  <si>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</si>
  <si>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</si>
  <si>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</si>
  <si>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</si>
  <si>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</si>
  <si>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</si>
  <si>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</si>
  <si>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</si>
  <si>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</si>
  <si>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</si>
  <si>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</si>
  <si>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</si>
  <si>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</si>
  <si>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</si>
  <si>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</si>
  <si>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</si>
  <si>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</si>
  <si>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</si>
  <si>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</si>
  <si>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</si>
  <si>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</si>
  <si>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</si>
  <si>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</si>
  <si>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</si>
  <si>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</si>
  <si>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</si>
  <si>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</si>
  <si>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</si>
  <si>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</si>
  <si>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</si>
  <si>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</si>
  <si>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</si>
  <si>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</si>
  <si>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</si>
  <si>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</si>
  <si>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</si>
  <si>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</si>
  <si>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</si>
  <si>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</si>
  <si>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</si>
  <si>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</si>
  <si>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</si>
  <si>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</si>
  <si>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</si>
  <si>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</si>
  <si>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</si>
  <si>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</si>
  <si>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</si>
  <si>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</si>
  <si>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</si>
  <si>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</si>
  <si>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</si>
  <si>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</si>
  <si>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</si>
  <si>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</si>
  <si>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</si>
  <si>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</si>
  <si>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</si>
  <si>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</si>
  <si>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</si>
  <si>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</si>
  <si>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</si>
  <si>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</si>
  <si>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</si>
  <si>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</si>
  <si>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</si>
  <si>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</si>
  <si>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</si>
  <si>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</si>
  <si>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</si>
  <si>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</si>
  <si>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</si>
  <si>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</si>
  <si>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</si>
  <si>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</si>
  <si>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</si>
  <si>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</si>
  <si>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</si>
  <si>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</si>
  <si>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</si>
  <si>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</si>
  <si>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</si>
  <si>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</si>
  <si>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</si>
  <si>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</si>
  <si>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</si>
  <si>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</si>
  <si>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</si>
  <si>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</si>
  <si>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</si>
  <si>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</si>
  <si>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</si>
  <si>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</si>
  <si>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</si>
  <si>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</si>
  <si>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</si>
  <si>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</si>
  <si>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</si>
  <si>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</si>
  <si>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</si>
  <si>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</si>
  <si>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</si>
  <si>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</si>
  <si>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</si>
  <si>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</si>
  <si>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</si>
  <si>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</si>
  <si>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</si>
  <si>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</si>
  <si>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</si>
  <si>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</si>
  <si>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</si>
  <si>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</si>
  <si>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</si>
  <si>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</si>
  <si>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</si>
  <si>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</si>
  <si>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</si>
  <si>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</si>
  <si>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</si>
  <si>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</si>
  <si>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</si>
  <si>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</si>
  <si>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</si>
  <si>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</si>
  <si>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</si>
  <si>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</si>
  <si>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</si>
  <si>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</si>
  <si>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</si>
  <si>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</si>
  <si>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</si>
  <si>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</si>
  <si>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</si>
  <si>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</si>
  <si>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</si>
  <si>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</si>
  <si>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</si>
  <si>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</si>
  <si>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</si>
  <si>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</si>
  <si>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</si>
  <si>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</si>
  <si>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</si>
  <si>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</si>
  <si>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</si>
  <si>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</si>
  <si>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</si>
  <si>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</si>
  <si>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</si>
  <si>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</si>
  <si>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</si>
  <si>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</si>
  <si>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</si>
  <si>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</si>
  <si>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</si>
  <si>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</si>
  <si>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</si>
  <si>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</si>
  <si>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</si>
  <si>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</si>
  <si>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</si>
  <si>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</si>
  <si>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</si>
  <si>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</si>
  <si>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</si>
  <si>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</si>
  <si>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</si>
  <si>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</si>
  <si>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</si>
  <si>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</si>
  <si>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</si>
  <si>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</si>
  <si>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</si>
  <si>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</si>
  <si>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</si>
  <si>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</si>
  <si>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</si>
  <si>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</si>
  <si>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</si>
  <si>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</si>
  <si>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</si>
  <si>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</si>
  <si>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</si>
  <si>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</si>
  <si>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</si>
  <si>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</si>
  <si>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</si>
  <si>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</si>
  <si>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</si>
  <si>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</si>
  <si>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</si>
  <si>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</si>
  <si>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</si>
  <si>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</si>
  <si>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</si>
  <si>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</si>
  <si>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</si>
  <si>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</si>
  <si>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</si>
  <si>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</si>
  <si>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</si>
  <si>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</si>
  <si>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</si>
  <si>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</si>
  <si>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</si>
  <si>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</si>
  <si>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</si>
  <si>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</si>
  <si>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</si>
  <si>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</si>
  <si>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</si>
  <si>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</si>
  <si>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</si>
  <si>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</si>
  <si>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</si>
  <si>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</si>
  <si>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</si>
  <si>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</si>
  <si>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</si>
  <si>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</si>
  <si>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</si>
  <si>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</si>
  <si>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</si>
  <si>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</si>
  <si>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</si>
  <si>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</si>
  <si>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</si>
  <si>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</si>
  <si>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</si>
  <si>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</si>
  <si>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</si>
  <si>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</si>
  <si>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</si>
  <si>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</si>
  <si>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</si>
  <si>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</si>
  <si>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</si>
  <si>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</si>
  <si>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</si>
  <si>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</si>
  <si>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</si>
  <si>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</si>
  <si>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</si>
  <si>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</si>
  <si>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</si>
  <si>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</si>
  <si>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</si>
  <si>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</si>
  <si>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</si>
  <si>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</si>
  <si>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</si>
  <si>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</si>
  <si>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</si>
  <si>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</si>
  <si>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</si>
  <si>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</si>
  <si>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</si>
  <si>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</si>
  <si>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</si>
  <si>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</si>
  <si>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</si>
  <si>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</si>
  <si>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</si>
  <si>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</si>
  <si>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</si>
  <si>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</si>
  <si>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</si>
  <si>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</si>
  <si>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</si>
  <si>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</si>
  <si>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</si>
  <si>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</si>
  <si>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</si>
  <si>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</si>
  <si>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</si>
  <si>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</si>
  <si>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</si>
  <si>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</si>
  <si>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</si>
  <si>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</si>
  <si>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</si>
  <si>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</si>
  <si>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</si>
  <si>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</si>
  <si>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</si>
  <si>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</si>
  <si>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</si>
  <si>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</si>
  <si>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</si>
  <si>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</si>
  <si>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</si>
  <si>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</si>
  <si>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</si>
  <si>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</si>
  <si>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</si>
  <si>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</si>
  <si>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</si>
  <si>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</si>
  <si>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</si>
  <si>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</si>
  <si>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</si>
  <si>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</si>
  <si>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</si>
  <si>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</si>
  <si>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</si>
  <si>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</si>
  <si>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</si>
  <si>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</si>
  <si>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</si>
  <si>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</si>
  <si>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</si>
  <si>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</si>
  <si>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</si>
  <si>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</si>
  <si>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</si>
  <si>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</si>
  <si>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</si>
  <si>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</si>
  <si>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</si>
  <si>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</si>
  <si>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</si>
  <si>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</si>
  <si>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</si>
  <si>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</si>
  <si>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</si>
  <si>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</si>
  <si>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</si>
  <si>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</si>
  <si>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</si>
  <si>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</si>
  <si>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</si>
  <si>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</si>
  <si>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</si>
  <si>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</si>
  <si>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</si>
  <si>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</si>
  <si>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</si>
  <si>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</si>
  <si>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</si>
  <si>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</si>
  <si>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</si>
  <si>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</si>
  <si>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</si>
  <si>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</si>
  <si>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</si>
  <si>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</si>
  <si>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</si>
  <si>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</si>
  <si>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</si>
  <si>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</si>
  <si>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</si>
  <si>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</si>
  <si>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</si>
  <si>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</si>
  <si>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</si>
  <si>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</si>
  <si>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</si>
  <si>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</si>
  <si>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</si>
  <si>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</si>
  <si>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</si>
  <si>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</si>
  <si>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</si>
  <si>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</si>
  <si>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</si>
  <si>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</si>
  <si>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</si>
  <si>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</si>
  <si>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</si>
  <si>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</si>
  <si>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</si>
  <si>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</si>
  <si>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</si>
  <si>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</si>
  <si>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</si>
  <si>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</si>
  <si>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</si>
  <si>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</si>
  <si>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</si>
  <si>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</si>
  <si>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</si>
  <si>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</si>
  <si>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</si>
  <si>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Wieland-Heyco</t>
  </si>
  <si>
    <t xml:space="preserve"> </t>
  </si>
  <si>
    <t>DUNS 04-695-4780</t>
  </si>
  <si>
    <t>William P. Barry</t>
  </si>
  <si>
    <t>bill.barry@wieland.com</t>
  </si>
  <si>
    <t>401-578-6532</t>
  </si>
  <si>
    <t>Tony Kulek</t>
  </si>
  <si>
    <t>VP Sales</t>
  </si>
  <si>
    <t>tony.kulek@wieland.com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</si>
</sst>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1287">
    <xf numFmtId="0" fontId="0" fillId="0" borderId="0"/>
    <xf numFmtId="9" fontId="5" fillId="0" borderId="0" applyFont="0" applyFill="0" applyBorder="0" applyAlignment="0" applyProtection="0"/>
    <xf numFmtId="44" fontId="5" fillId="0" borderId="0" applyFont="0" applyFill="0" applyBorder="0" applyAlignment="0" applyProtection="0"/>
    <xf numFmtId="42"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41" fontId="14" fillId="0" borderId="0" applyFont="0" applyFill="0" applyBorder="0" applyAlignment="0" applyProtection="0"/>
    <xf numFmtId="164" fontId="14" fillId="0" borderId="0" applyFont="0" applyFill="0" applyBorder="0" applyAlignment="0" applyProtection="0"/>
    <xf numFmtId="171"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2" fontId="14" fillId="0" borderId="0" applyFont="0" applyFill="0" applyBorder="0" applyAlignment="0" applyProtection="0"/>
    <xf numFmtId="168" fontId="14" fillId="0" borderId="0" applyFont="0" applyFill="0" applyBorder="0" applyAlignment="0" applyProtection="0"/>
    <xf numFmtId="170" fontId="14" fillId="0" borderId="0" applyFont="0" applyFill="0" applyBorder="0" applyAlignment="0" applyProtection="0"/>
    <xf numFmtId="17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66"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78" fillId="0" borderId="0" applyNumberFormat="0" applyFill="0" applyBorder="0">
      <protection locked="0"/>
    </xf>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6" fontId="5" fillId="0" borderId="0"/>
    <xf numFmtId="0" fontId="83" fillId="0" borderId="0"/>
    <xf numFmtId="0" fontId="83" fillId="0" borderId="0"/>
    <xf numFmtId="166"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166" fontId="5" fillId="0" borderId="0"/>
    <xf numFmtId="0" fontId="11" fillId="0" borderId="0"/>
    <xf numFmtId="166" fontId="83" fillId="0" borderId="0"/>
    <xf numFmtId="0" fontId="6" fillId="0" borderId="0"/>
    <xf numFmtId="0" fontId="6" fillId="0" borderId="0"/>
    <xf numFmtId="166" fontId="11" fillId="0" borderId="0"/>
    <xf numFmtId="0" fontId="6" fillId="0" borderId="0"/>
    <xf numFmtId="0" fontId="11" fillId="0" borderId="0"/>
    <xf numFmtId="0" fontId="6" fillId="0" borderId="0"/>
    <xf numFmtId="0" fontId="67" fillId="0" borderId="0">
      <alignment vertical="center"/>
    </xf>
    <xf numFmtId="166" fontId="5" fillId="0" borderId="0"/>
    <xf numFmtId="0" fontId="68" fillId="0" borderId="0"/>
    <xf numFmtId="0" fontId="6" fillId="0" borderId="0"/>
    <xf numFmtId="0" fontId="83" fillId="0" borderId="0"/>
    <xf numFmtId="0" fontId="68" fillId="0" borderId="0"/>
    <xf numFmtId="0" fontId="6" fillId="0" borderId="0"/>
    <xf numFmtId="0" fontId="6" fillId="0" borderId="0"/>
    <xf numFmtId="0" fontId="6" fillId="0" borderId="0"/>
    <xf numFmtId="0" fontId="6" fillId="0" borderId="0"/>
    <xf numFmtId="0" fontId="6" fillId="0" borderId="0"/>
    <xf numFmtId="0" fontId="83" fillId="0" borderId="0"/>
    <xf numFmtId="0" fontId="6" fillId="0" borderId="0"/>
    <xf numFmtId="0" fontId="83"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 fillId="0" borderId="0"/>
    <xf numFmtId="0" fontId="6" fillId="0" borderId="0"/>
    <xf numFmtId="166" fontId="5" fillId="0" borderId="0"/>
    <xf numFmtId="166" fontId="5" fillId="0" borderId="0"/>
    <xf numFmtId="0" fontId="69" fillId="0" borderId="0"/>
    <xf numFmtId="0" fontId="83" fillId="0" borderId="0"/>
    <xf numFmtId="0" fontId="14" fillId="0" borderId="0"/>
    <xf numFmtId="0" fontId="6" fillId="32" borderId="7" applyNumberFormat="0" applyFont="0" applyAlignment="0" applyProtection="0"/>
    <xf numFmtId="0" fontId="70" fillId="27" borderId="8" applyNumberFormat="0" applyAlignment="0" applyProtection="0"/>
    <xf numFmtId="9" fontId="14" fillId="0" borderId="0" applyFont="0" applyFill="0" applyBorder="0" applyAlignment="0" applyProtection="0"/>
    <xf numFmtId="0" fontId="8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6" fontId="14" fillId="0" borderId="0"/>
    <xf numFmtId="0" fontId="83" fillId="0" borderId="0"/>
    <xf numFmtId="0" fontId="83" fillId="0" borderId="0"/>
    <xf numFmtId="0" fontId="83" fillId="0" borderId="0"/>
    <xf numFmtId="166" fontId="83" fillId="0" borderId="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2"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2" borderId="7" applyNumberFormat="0" applyFont="0" applyAlignment="0" applyProtection="0"/>
    <xf numFmtId="0" fontId="70" fillId="27" borderId="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51" fillId="60"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51" fillId="64"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51" fillId="68" borderId="0" applyNumberFormat="0" applyBorder="0" applyAlignment="0" applyProtection="0"/>
    <xf numFmtId="0" fontId="4" fillId="69"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51" fillId="72"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4" fillId="75" borderId="0" applyNumberFormat="0" applyBorder="0" applyAlignment="0" applyProtection="0"/>
    <xf numFmtId="0" fontId="51" fillId="76" borderId="0" applyNumberFormat="0" applyBorder="0" applyAlignment="0" applyProtection="0"/>
    <xf numFmtId="0" fontId="4" fillId="77"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0" borderId="0"/>
    <xf numFmtId="0" fontId="4" fillId="55" borderId="7"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0" borderId="0"/>
    <xf numFmtId="0" fontId="2"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cellStyleXfs>
  <cellXfs count="398">
    <xf numFmtId="0" fontId="0" fillId="0" borderId="0" xfId="0"/>
    <xf numFmtId="0" fontId="19" fillId="45" borderId="11" xfId="0" applyFont="1" applyFill="1" applyBorder="1" applyAlignment="1">
      <alignment horizontal="center" vertical="center"/>
    </xf>
    <xf numFmtId="0" fontId="13"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5" fillId="45" borderId="0" xfId="0" applyFont="1" applyFill="1" applyAlignment="1">
      <alignment vertical="center"/>
    </xf>
    <xf numFmtId="0" fontId="21" fillId="45" borderId="0" xfId="0" applyFont="1" applyFill="1" applyAlignment="1">
      <alignment horizontal="left" wrapText="1"/>
    </xf>
    <xf numFmtId="0" fontId="19" fillId="45" borderId="0" xfId="0" applyFont="1" applyFill="1" applyAlignment="1">
      <alignment vertical="center"/>
    </xf>
    <xf numFmtId="0" fontId="19" fillId="45" borderId="0" xfId="0" applyFont="1" applyFill="1" applyAlignment="1">
      <alignment horizontal="center" vertical="center"/>
    </xf>
    <xf numFmtId="0" fontId="0" fillId="45" borderId="0" xfId="0" applyFill="1" applyAlignment="1">
      <alignment vertical="top"/>
    </xf>
    <xf numFmtId="0" fontId="13" fillId="45" borderId="0" xfId="0" applyFont="1" applyFill="1" applyProtection="1">
      <protection hidden="1"/>
    </xf>
    <xf numFmtId="0" fontId="15" fillId="45" borderId="0" xfId="0" applyFont="1" applyFill="1" applyAlignment="1" applyProtection="1">
      <alignment horizontal="center" vertical="top"/>
      <protection hidden="1"/>
    </xf>
    <xf numFmtId="0" fontId="15" fillId="45" borderId="0" xfId="0" applyFont="1" applyFill="1" applyAlignment="1" applyProtection="1">
      <alignment vertical="center"/>
      <protection hidden="1"/>
    </xf>
    <xf numFmtId="0" fontId="19"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8" fillId="45" borderId="0" xfId="0" applyFont="1" applyFill="1" applyAlignment="1" applyProtection="1">
      <alignment horizontal="right" vertical="center"/>
      <protection hidden="1"/>
    </xf>
    <xf numFmtId="0" fontId="15" fillId="45" borderId="15"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hidden="1"/>
    </xf>
    <xf numFmtId="0" fontId="15" fillId="45" borderId="17"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5" fillId="45" borderId="19" xfId="0" applyFont="1" applyFill="1" applyBorder="1" applyAlignment="1">
      <alignment vertical="center"/>
    </xf>
    <xf numFmtId="0" fontId="7" fillId="45" borderId="16" xfId="0" applyFont="1" applyFill="1" applyBorder="1" applyAlignment="1">
      <alignment vertical="center"/>
    </xf>
    <xf numFmtId="0" fontId="22" fillId="45" borderId="20" xfId="0" applyFont="1" applyFill="1" applyBorder="1" applyAlignment="1" applyProtection="1">
      <alignment horizontal="center" vertical="center"/>
      <protection locked="0" hidden="1"/>
    </xf>
    <xf numFmtId="0" fontId="15" fillId="45" borderId="21" xfId="0" applyFont="1" applyFill="1" applyBorder="1" applyAlignment="1">
      <alignment vertical="center"/>
    </xf>
    <xf numFmtId="0" fontId="7" fillId="45" borderId="22" xfId="0" applyFont="1" applyFill="1" applyBorder="1" applyAlignment="1">
      <alignment vertical="center"/>
    </xf>
    <xf numFmtId="0" fontId="18" fillId="45" borderId="20" xfId="0" applyFont="1" applyFill="1" applyBorder="1" applyAlignment="1" applyProtection="1">
      <alignment horizontal="right" vertical="center"/>
      <protection hidden="1"/>
    </xf>
    <xf numFmtId="0" fontId="15" fillId="45" borderId="15" xfId="0" applyFont="1" applyFill="1" applyBorder="1" applyAlignment="1">
      <alignment vertical="center"/>
    </xf>
    <xf numFmtId="0" fontId="15" fillId="45" borderId="23" xfId="0" applyFont="1" applyFill="1" applyBorder="1" applyAlignment="1">
      <alignment vertical="center"/>
    </xf>
    <xf numFmtId="0" fontId="7" fillId="45" borderId="24" xfId="0" applyFont="1" applyFill="1" applyBorder="1" applyAlignment="1">
      <alignment vertical="center"/>
    </xf>
    <xf numFmtId="0" fontId="18" fillId="45" borderId="25" xfId="0" applyFont="1" applyFill="1" applyBorder="1" applyAlignment="1" applyProtection="1">
      <alignment wrapText="1"/>
      <protection hidden="1"/>
    </xf>
    <xf numFmtId="0" fontId="0" fillId="46" borderId="18" xfId="0" applyFill="1" applyBorder="1"/>
    <xf numFmtId="0" fontId="18" fillId="45" borderId="26" xfId="0" applyFont="1" applyFill="1" applyBorder="1" applyAlignment="1" applyProtection="1">
      <alignment horizontal="right" vertical="center"/>
      <protection hidden="1"/>
    </xf>
    <xf numFmtId="0" fontId="30" fillId="45" borderId="0" xfId="0" applyFont="1" applyFill="1" applyAlignment="1">
      <alignment horizontal="right" vertical="center"/>
    </xf>
    <xf numFmtId="0" fontId="31" fillId="45" borderId="0" xfId="0" applyFont="1" applyFill="1" applyAlignment="1">
      <alignment vertical="center"/>
    </xf>
    <xf numFmtId="0" fontId="15" fillId="45" borderId="27" xfId="0" applyFont="1" applyFill="1" applyBorder="1" applyAlignment="1">
      <alignment vertical="center"/>
    </xf>
    <xf numFmtId="0" fontId="31" fillId="45" borderId="25" xfId="0" applyFont="1" applyFill="1" applyBorder="1" applyAlignment="1">
      <alignment vertical="center"/>
    </xf>
    <xf numFmtId="0" fontId="15" fillId="45" borderId="28" xfId="0" applyFont="1" applyFill="1" applyBorder="1" applyAlignment="1">
      <alignment vertical="center"/>
    </xf>
    <xf numFmtId="2" fontId="18" fillId="45" borderId="11" xfId="0" applyNumberFormat="1" applyFont="1" applyFill="1" applyBorder="1" applyAlignment="1" applyProtection="1">
      <alignment horizontal="left" wrapText="1"/>
      <protection hidden="1"/>
    </xf>
    <xf numFmtId="0" fontId="18" fillId="45" borderId="26" xfId="0" applyFont="1" applyFill="1" applyBorder="1" applyAlignment="1" applyProtection="1">
      <alignment horizontal="left"/>
      <protection hidden="1"/>
    </xf>
    <xf numFmtId="0" fontId="19" fillId="45" borderId="11" xfId="0" applyFont="1" applyFill="1" applyBorder="1" applyAlignment="1">
      <alignment horizontal="left" vertical="center"/>
    </xf>
    <xf numFmtId="0" fontId="7" fillId="45" borderId="29" xfId="0" applyFont="1" applyFill="1" applyBorder="1" applyAlignment="1">
      <alignment vertical="center"/>
    </xf>
    <xf numFmtId="0" fontId="19" fillId="45" borderId="20" xfId="0" applyFont="1" applyFill="1" applyBorder="1" applyAlignment="1" applyProtection="1">
      <alignment vertical="center" wrapText="1"/>
      <protection hidden="1"/>
    </xf>
    <xf numFmtId="0" fontId="19" fillId="45" borderId="19" xfId="0" applyFont="1" applyFill="1" applyBorder="1" applyAlignment="1">
      <alignment vertical="center"/>
    </xf>
    <xf numFmtId="0" fontId="19" fillId="45" borderId="11" xfId="0" applyFont="1" applyFill="1" applyBorder="1" applyAlignment="1" applyProtection="1">
      <alignment vertical="center" wrapText="1"/>
      <protection hidden="1"/>
    </xf>
    <xf numFmtId="2" fontId="20" fillId="45" borderId="11" xfId="0" applyNumberFormat="1" applyFont="1" applyFill="1" applyBorder="1" applyAlignment="1" applyProtection="1">
      <alignment horizontal="left" wrapText="1"/>
      <protection hidden="1"/>
    </xf>
    <xf numFmtId="0" fontId="19" fillId="45" borderId="11" xfId="0" applyFont="1" applyFill="1" applyBorder="1" applyAlignment="1">
      <alignment vertical="center"/>
    </xf>
    <xf numFmtId="0" fontId="19" fillId="45" borderId="11" xfId="0" applyFont="1" applyFill="1" applyBorder="1" applyAlignment="1" applyProtection="1">
      <alignment horizontal="center" vertical="center" wrapText="1"/>
      <protection hidden="1"/>
    </xf>
    <xf numFmtId="0" fontId="7" fillId="45" borderId="17" xfId="0" applyFont="1" applyFill="1" applyBorder="1" applyAlignment="1">
      <alignment vertical="center"/>
    </xf>
    <xf numFmtId="0" fontId="13" fillId="0" borderId="0" xfId="594" applyFont="1"/>
    <xf numFmtId="0" fontId="83" fillId="0" borderId="0" xfId="594"/>
    <xf numFmtId="0" fontId="24" fillId="0" borderId="0" xfId="492" applyFont="1" applyFill="1" applyAlignment="1" applyProtection="1">
      <alignment horizontal="center"/>
      <protection hidden="1"/>
    </xf>
    <xf numFmtId="0" fontId="24" fillId="0" borderId="0" xfId="492" applyFont="1" applyFill="1" applyAlignment="1" applyProtection="1">
      <alignment horizontal="center" wrapText="1"/>
      <protection hidden="1"/>
    </xf>
    <xf numFmtId="0" fontId="8" fillId="0" borderId="0" xfId="0" applyFont="1" applyAlignment="1" applyProtection="1">
      <alignment horizontal="center"/>
      <protection hidden="1"/>
    </xf>
    <xf numFmtId="0" fontId="27"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8" fillId="45" borderId="25" xfId="0" applyFont="1" applyFill="1" applyBorder="1" applyAlignment="1" applyProtection="1">
      <alignment horizontal="center" wrapText="1"/>
      <protection hidden="1"/>
    </xf>
    <xf numFmtId="0" fontId="18" fillId="45" borderId="27" xfId="0" applyFont="1" applyFill="1" applyBorder="1" applyAlignment="1" applyProtection="1">
      <alignment horizontal="right" vertical="center"/>
      <protection hidden="1"/>
    </xf>
    <xf numFmtId="0" fontId="15" fillId="45" borderId="30" xfId="0" applyFont="1" applyFill="1" applyBorder="1" applyAlignment="1" applyProtection="1">
      <alignment vertical="center"/>
      <protection hidden="1"/>
    </xf>
    <xf numFmtId="0" fontId="15" fillId="45" borderId="19" xfId="0" applyFont="1" applyFill="1" applyBorder="1" applyAlignment="1" applyProtection="1">
      <alignment vertical="center"/>
      <protection hidden="1"/>
    </xf>
    <xf numFmtId="0" fontId="15" fillId="45" borderId="31" xfId="0" applyFont="1" applyFill="1" applyBorder="1" applyAlignment="1" applyProtection="1">
      <alignment vertical="center"/>
      <protection hidden="1"/>
    </xf>
    <xf numFmtId="0" fontId="18" fillId="45" borderId="0" xfId="0" applyFont="1" applyFill="1" applyAlignment="1" applyProtection="1">
      <alignment wrapText="1"/>
      <protection hidden="1"/>
    </xf>
    <xf numFmtId="0" fontId="15" fillId="45" borderId="0" xfId="0" applyFont="1" applyFill="1" applyAlignment="1" applyProtection="1">
      <alignment horizontal="left" vertical="center"/>
      <protection hidden="1"/>
    </xf>
    <xf numFmtId="2" fontId="18" fillId="45" borderId="26" xfId="0" applyNumberFormat="1" applyFont="1" applyFill="1" applyBorder="1" applyAlignment="1" applyProtection="1">
      <alignment horizontal="left" vertical="center" wrapText="1"/>
      <protection hidden="1"/>
    </xf>
    <xf numFmtId="0" fontId="19" fillId="45" borderId="11" xfId="0" applyFont="1" applyFill="1" applyBorder="1" applyAlignment="1" applyProtection="1">
      <alignment horizontal="left" vertical="center"/>
      <protection hidden="1"/>
    </xf>
    <xf numFmtId="0" fontId="21" fillId="45" borderId="25" xfId="0" applyFont="1" applyFill="1" applyBorder="1" applyAlignment="1" applyProtection="1">
      <alignment horizontal="left" vertical="center" wrapText="1"/>
      <protection hidden="1"/>
    </xf>
    <xf numFmtId="0" fontId="30" fillId="45" borderId="0" xfId="0" applyFont="1" applyFill="1" applyAlignment="1" applyProtection="1">
      <alignment horizontal="right" vertical="center"/>
      <protection hidden="1"/>
    </xf>
    <xf numFmtId="0" fontId="19" fillId="45" borderId="26" xfId="0" applyFont="1" applyFill="1" applyBorder="1" applyAlignment="1" applyProtection="1">
      <alignment horizontal="center" vertical="center"/>
      <protection hidden="1"/>
    </xf>
    <xf numFmtId="0" fontId="19" fillId="45" borderId="26" xfId="0" applyFont="1" applyFill="1" applyBorder="1" applyAlignment="1" applyProtection="1">
      <alignment horizontal="left" vertical="center"/>
      <protection hidden="1"/>
    </xf>
    <xf numFmtId="0" fontId="19" fillId="45" borderId="0" xfId="0" applyFont="1" applyFill="1" applyAlignment="1" applyProtection="1">
      <alignment horizontal="center" vertical="center"/>
      <protection hidden="1"/>
    </xf>
    <xf numFmtId="0" fontId="19"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8"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8" fillId="0" borderId="18" xfId="492" applyFill="1" applyBorder="1" applyAlignment="1" applyProtection="1">
      <alignment vertical="center" wrapText="1"/>
      <protection hidden="1"/>
    </xf>
    <xf numFmtId="0" fontId="78" fillId="0" borderId="18" xfId="492" applyBorder="1" applyAlignment="1" applyProtection="1">
      <alignment vertical="center" wrapText="1"/>
    </xf>
    <xf numFmtId="0" fontId="19" fillId="45" borderId="20"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49" fontId="0" fillId="0" borderId="0" xfId="0" applyNumberFormat="1" applyProtection="1">
      <protection hidden="1"/>
    </xf>
    <xf numFmtId="0" fontId="36" fillId="0" borderId="0" xfId="0" applyFont="1" applyProtection="1">
      <protection hidden="1"/>
    </xf>
    <xf numFmtId="0" fontId="8" fillId="0" borderId="32" xfId="0" applyFont="1" applyBorder="1" applyAlignment="1" applyProtection="1">
      <alignment vertical="center" wrapText="1"/>
      <protection hidden="1"/>
    </xf>
    <xf numFmtId="0" fontId="33" fillId="0" borderId="32" xfId="0" applyFont="1" applyBorder="1" applyAlignment="1" applyProtection="1">
      <alignment vertical="center" wrapText="1"/>
      <protection hidden="1"/>
    </xf>
    <xf numFmtId="0" fontId="9" fillId="0" borderId="0" xfId="0" applyFont="1"/>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9" fillId="0" borderId="15" xfId="0" applyFont="1" applyBorder="1" applyAlignment="1">
      <alignment wrapText="1"/>
    </xf>
    <xf numFmtId="0" fontId="0" fillId="0" borderId="0" xfId="0" applyAlignment="1">
      <alignment vertical="top" wrapText="1"/>
    </xf>
    <xf numFmtId="0" fontId="9" fillId="0" borderId="15" xfId="0" applyFont="1" applyBorder="1" applyAlignment="1">
      <alignment vertical="top" wrapText="1"/>
    </xf>
    <xf numFmtId="0" fontId="9" fillId="0" borderId="0" xfId="0" applyFont="1" applyAlignment="1">
      <alignment wrapText="1"/>
    </xf>
    <xf numFmtId="0" fontId="8" fillId="0" borderId="0" xfId="0" applyFont="1" applyAlignment="1">
      <alignment wrapText="1"/>
    </xf>
    <xf numFmtId="0" fontId="9"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5" fillId="45" borderId="0" xfId="0" applyFont="1" applyFill="1" applyAlignment="1" applyProtection="1">
      <alignment horizontal="center" vertical="center" wrapText="1"/>
      <protection hidden="1"/>
    </xf>
    <xf numFmtId="49" fontId="19" fillId="45" borderId="33" xfId="0" applyNumberFormat="1" applyFont="1" applyFill="1" applyBorder="1" applyAlignment="1" applyProtection="1">
      <alignment horizontal="left" vertical="center" wrapText="1"/>
      <protection locked="0"/>
    </xf>
    <xf numFmtId="0" fontId="78"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5" fillId="45" borderId="35" xfId="0" applyFont="1" applyFill="1" applyBorder="1" applyAlignment="1" applyProtection="1">
      <alignment vertical="center" wrapText="1"/>
      <protection locked="0"/>
    </xf>
    <xf numFmtId="0" fontId="15" fillId="45" borderId="36" xfId="0" applyFont="1" applyFill="1" applyBorder="1" applyAlignment="1" applyProtection="1">
      <alignment vertical="center" wrapText="1"/>
      <protection locked="0"/>
    </xf>
    <xf numFmtId="0" fontId="15" fillId="45" borderId="37" xfId="0" applyFont="1" applyFill="1" applyBorder="1" applyAlignment="1" applyProtection="1">
      <alignment vertical="center" wrapText="1"/>
      <protection locked="0"/>
    </xf>
    <xf numFmtId="0" fontId="18" fillId="45" borderId="15" xfId="0" applyFont="1" applyFill="1" applyBorder="1" applyAlignment="1" applyProtection="1">
      <alignment horizontal="center" wrapText="1"/>
      <protection locked="0"/>
    </xf>
    <xf numFmtId="0" fontId="18" fillId="45" borderId="25" xfId="0" applyFont="1" applyFill="1" applyBorder="1" applyAlignment="1" applyProtection="1">
      <alignment horizontal="left" vertical="center" wrapText="1"/>
      <protection hidden="1"/>
    </xf>
    <xf numFmtId="0" fontId="18" fillId="45" borderId="38" xfId="0" applyFont="1" applyFill="1" applyBorder="1" applyAlignment="1" applyProtection="1">
      <alignment horizontal="center" wrapText="1"/>
      <protection hidden="1"/>
    </xf>
    <xf numFmtId="0" fontId="15" fillId="45" borderId="34" xfId="0" applyFont="1" applyFill="1" applyBorder="1" applyAlignment="1" applyProtection="1">
      <alignment vertical="center"/>
      <protection hidden="1"/>
    </xf>
    <xf numFmtId="0" fontId="36" fillId="45" borderId="15" xfId="0" applyFont="1" applyFill="1" applyBorder="1" applyAlignment="1">
      <alignment vertical="top" wrapText="1"/>
    </xf>
    <xf numFmtId="0" fontId="49" fillId="0" borderId="0" xfId="0" applyFont="1" applyAlignment="1">
      <alignment vertical="top" wrapText="1"/>
    </xf>
    <xf numFmtId="0" fontId="47" fillId="0" borderId="0" xfId="532" applyFont="1" applyAlignment="1">
      <alignment vertical="top" wrapText="1"/>
    </xf>
    <xf numFmtId="0" fontId="18" fillId="45" borderId="0" xfId="0" applyFont="1" applyFill="1" applyAlignment="1" applyProtection="1">
      <alignment horizontal="center" vertical="center" wrapText="1"/>
      <protection hidden="1"/>
    </xf>
    <xf numFmtId="0" fontId="18" fillId="45" borderId="38" xfId="0" applyFont="1" applyFill="1" applyBorder="1" applyAlignment="1" applyProtection="1">
      <alignment horizontal="center" vertical="center" wrapText="1"/>
      <protection hidden="1"/>
    </xf>
    <xf numFmtId="0" fontId="18"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5" fillId="45" borderId="40" xfId="0" applyFont="1" applyFill="1" applyBorder="1" applyAlignment="1" applyProtection="1">
      <alignment horizontal="center" vertical="center" wrapText="1"/>
      <protection hidden="1"/>
    </xf>
    <xf numFmtId="0" fontId="15"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5"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3"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6" fillId="0" borderId="45" xfId="0" applyFont="1" applyBorder="1" applyAlignment="1" applyProtection="1">
      <alignment vertical="center" wrapText="1"/>
      <protection hidden="1"/>
    </xf>
    <xf numFmtId="0" fontId="13"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3"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5"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5" fillId="45" borderId="48" xfId="0" applyFont="1" applyFill="1" applyBorder="1" applyAlignment="1" applyProtection="1">
      <alignment vertical="center" wrapText="1"/>
      <protection hidden="1"/>
    </xf>
    <xf numFmtId="0" fontId="15" fillId="45" borderId="0" xfId="0" applyFont="1" applyFill="1" applyAlignment="1" applyProtection="1">
      <alignment vertical="center" wrapText="1"/>
      <protection hidden="1"/>
    </xf>
    <xf numFmtId="0" fontId="15"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8" fillId="0" borderId="49" xfId="0" applyFont="1" applyBorder="1" applyAlignment="1" applyProtection="1">
      <alignment vertical="center" wrapText="1"/>
      <protection hidden="1"/>
    </xf>
    <xf numFmtId="0" fontId="19" fillId="45" borderId="0" xfId="0" applyFont="1" applyFill="1" applyAlignment="1" applyProtection="1">
      <alignment vertical="center" wrapText="1"/>
      <protection hidden="1"/>
    </xf>
    <xf numFmtId="0" fontId="50" fillId="45" borderId="18" xfId="575" applyFont="1" applyFill="1" applyBorder="1" applyAlignment="1">
      <alignment horizontal="center" vertical="center" wrapText="1"/>
    </xf>
    <xf numFmtId="0" fontId="50" fillId="45" borderId="50" xfId="575" applyFont="1" applyFill="1" applyBorder="1" applyAlignment="1">
      <alignment horizontal="center" vertical="center" wrapText="1"/>
    </xf>
    <xf numFmtId="166" fontId="48"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8" fillId="45" borderId="20" xfId="0" applyFont="1" applyFill="1" applyBorder="1" applyAlignment="1" applyProtection="1">
      <alignment horizontal="left" vertical="center" wrapText="1"/>
      <protection hidden="1"/>
    </xf>
    <xf numFmtId="0" fontId="9" fillId="0" borderId="0" xfId="0" applyFont="1" applyAlignment="1">
      <alignment vertical="center"/>
    </xf>
    <xf numFmtId="0" fontId="9"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4" fillId="0" borderId="32" xfId="492" applyFont="1" applyFill="1" applyBorder="1" applyAlignment="1" applyProtection="1">
      <alignment horizontal="center" vertical="center"/>
      <protection hidden="1"/>
    </xf>
    <xf numFmtId="0" fontId="8" fillId="45" borderId="0" xfId="0" applyFont="1" applyFill="1" applyAlignment="1">
      <alignment horizontal="left"/>
    </xf>
    <xf numFmtId="0" fontId="8" fillId="45" borderId="0" xfId="0" applyFont="1" applyFill="1" applyAlignment="1">
      <alignment horizontal="center" vertical="center" wrapText="1"/>
    </xf>
    <xf numFmtId="166" fontId="8"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8" fillId="0" borderId="48" xfId="0" applyFont="1" applyBorder="1" applyAlignment="1" applyProtection="1">
      <alignment horizontal="center" vertical="center" wrapText="1"/>
      <protection hidden="1"/>
    </xf>
    <xf numFmtId="0" fontId="8" fillId="0" borderId="54" xfId="0" applyFont="1" applyBorder="1" applyAlignment="1" applyProtection="1">
      <alignment horizontal="center" vertical="center"/>
      <protection hidden="1"/>
    </xf>
    <xf numFmtId="9" fontId="19" fillId="45" borderId="0" xfId="0" applyNumberFormat="1" applyFont="1" applyFill="1" applyAlignment="1" applyProtection="1">
      <alignment horizontal="left" vertical="center" wrapText="1"/>
      <protection hidden="1"/>
    </xf>
    <xf numFmtId="0" fontId="78" fillId="0" borderId="18" xfId="492" applyBorder="1" applyAlignment="1">
      <alignment vertical="center"/>
      <protection locked="0"/>
    </xf>
    <xf numFmtId="0" fontId="19" fillId="45" borderId="11" xfId="0" applyFont="1" applyFill="1" applyBorder="1" applyAlignment="1">
      <alignment vertical="center" wrapText="1"/>
    </xf>
    <xf numFmtId="0" fontId="18" fillId="45" borderId="34" xfId="0" applyFont="1" applyFill="1" applyBorder="1" applyAlignment="1">
      <alignment wrapText="1"/>
    </xf>
    <xf numFmtId="0" fontId="39" fillId="45" borderId="0" xfId="492" applyFont="1" applyFill="1" applyBorder="1" applyAlignment="1" applyProtection="1">
      <alignment vertical="center" wrapText="1"/>
    </xf>
    <xf numFmtId="0" fontId="86"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8" fillId="45" borderId="0" xfId="0" applyFont="1" applyFill="1" applyAlignment="1" applyProtection="1">
      <alignment horizontal="center" vertical="center" wrapText="1"/>
      <protection locked="0" hidden="1"/>
    </xf>
    <xf numFmtId="0" fontId="78"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9" fillId="80" borderId="32" xfId="0" applyFont="1" applyFill="1" applyBorder="1" applyAlignment="1" applyProtection="1">
      <alignment wrapText="1"/>
      <protection hidden="1"/>
    </xf>
    <xf numFmtId="0" fontId="93" fillId="0" borderId="32" xfId="0" applyFont="1" applyBorder="1" applyAlignment="1" applyProtection="1">
      <alignment vertical="center" wrapText="1"/>
      <protection hidden="1"/>
    </xf>
    <xf numFmtId="0" fontId="94"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22" fillId="45" borderId="27" xfId="0" applyFont="1" applyFill="1" applyBorder="1" applyAlignment="1" applyProtection="1">
      <alignment horizontal="right" vertical="center" wrapText="1"/>
      <protection hidden="1"/>
    </xf>
    <xf numFmtId="0" fontId="18" fillId="45" borderId="0" xfId="0" applyFont="1" applyFill="1" applyAlignment="1">
      <alignment horizontal="right" vertical="center"/>
    </xf>
    <xf numFmtId="0" fontId="27" fillId="0" borderId="51" xfId="575" applyFont="1" applyBorder="1" applyAlignment="1">
      <alignment horizontal="center" vertical="top" wrapText="1"/>
    </xf>
    <xf numFmtId="0" fontId="27" fillId="0" borderId="52" xfId="575" applyFont="1" applyBorder="1" applyAlignment="1">
      <alignment vertical="top" wrapText="1"/>
    </xf>
    <xf numFmtId="166" fontId="27" fillId="0" borderId="52" xfId="575" applyNumberFormat="1" applyFont="1" applyBorder="1" applyAlignment="1">
      <alignment horizontal="center" vertical="top" wrapText="1"/>
    </xf>
    <xf numFmtId="0" fontId="96" fillId="0" borderId="52" xfId="575" applyFont="1" applyBorder="1" applyAlignment="1">
      <alignment horizontal="left" vertical="top" wrapText="1"/>
    </xf>
    <xf numFmtId="0" fontId="78" fillId="0" borderId="0" xfId="492" applyAlignment="1">
      <alignment vertical="center"/>
      <protection locked="0"/>
    </xf>
    <xf numFmtId="0" fontId="8" fillId="80" borderId="32" xfId="0" applyFont="1" applyFill="1" applyBorder="1" applyAlignment="1" applyProtection="1">
      <alignment vertical="center" wrapText="1"/>
      <protection hidden="1"/>
    </xf>
    <xf numFmtId="0" fontId="78" fillId="0" borderId="18" xfId="492" applyFill="1" applyBorder="1" applyAlignment="1">
      <alignment vertical="center"/>
      <protection locked="0"/>
    </xf>
    <xf numFmtId="0" fontId="19" fillId="45" borderId="34" xfId="0" applyFont="1" applyFill="1" applyBorder="1" applyAlignment="1">
      <alignment vertical="center"/>
    </xf>
    <xf numFmtId="0" fontId="19" fillId="45" borderId="26" xfId="0" applyFont="1" applyFill="1" applyBorder="1" applyAlignment="1">
      <alignment horizontal="center" vertical="center"/>
    </xf>
    <xf numFmtId="0" fontId="19" fillId="45" borderId="26" xfId="0" applyFont="1" applyFill="1" applyBorder="1" applyAlignment="1">
      <alignment horizontal="left" vertical="center"/>
    </xf>
    <xf numFmtId="0" fontId="19"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2" fillId="0" borderId="0" xfId="0" applyFont="1" applyAlignment="1">
      <alignment vertical="top" wrapText="1"/>
    </xf>
    <xf numFmtId="0" fontId="88" fillId="0" borderId="0" xfId="0" applyFont="1" applyAlignment="1">
      <alignment vertical="top" wrapText="1"/>
    </xf>
    <xf numFmtId="0" fontId="47" fillId="0" borderId="0" xfId="511" applyFont="1" applyAlignment="1">
      <alignment horizontal="left" vertical="top" wrapText="1"/>
    </xf>
    <xf numFmtId="0" fontId="95" fillId="0" borderId="0" xfId="0" applyFont="1" applyAlignment="1">
      <alignment vertical="top" wrapText="1"/>
    </xf>
    <xf numFmtId="0" fontId="97" fillId="0" borderId="0" xfId="0" applyFont="1" applyAlignment="1">
      <alignment vertical="top" wrapText="1"/>
    </xf>
    <xf numFmtId="0" fontId="98" fillId="0" borderId="0" xfId="511" applyFont="1" applyAlignment="1">
      <alignment horizontal="left" vertical="top" wrapText="1"/>
    </xf>
    <xf numFmtId="0" fontId="89" fillId="0" borderId="0" xfId="0" applyFont="1" applyAlignment="1">
      <alignment vertical="top" wrapText="1"/>
    </xf>
    <xf numFmtId="0" fontId="95"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4" xfId="0" applyFont="1" applyBorder="1" applyAlignment="1">
      <alignment vertical="top" wrapText="1"/>
    </xf>
    <xf numFmtId="0" fontId="76" fillId="0" borderId="74" xfId="0" applyFont="1" applyBorder="1" applyAlignment="1">
      <alignment horizontal="left" vertical="top" wrapText="1"/>
    </xf>
    <xf numFmtId="0" fontId="98" fillId="0" borderId="0" xfId="0" applyFont="1" applyAlignment="1">
      <alignment vertical="top" wrapText="1"/>
    </xf>
    <xf numFmtId="0" fontId="107" fillId="0" borderId="0" xfId="0" applyFont="1" applyAlignment="1">
      <alignment vertical="top" wrapText="1"/>
    </xf>
    <xf numFmtId="0" fontId="106" fillId="0" borderId="0" xfId="0" applyFont="1" applyAlignment="1">
      <alignment vertical="top" wrapText="1"/>
    </xf>
    <xf numFmtId="0" fontId="108" fillId="0" borderId="0" xfId="0" applyFont="1" applyAlignment="1">
      <alignment vertical="top" wrapText="1"/>
    </xf>
    <xf numFmtId="0" fontId="101" fillId="0" borderId="0" xfId="0" applyFont="1" applyAlignment="1">
      <alignment vertical="top" wrapText="1"/>
    </xf>
    <xf numFmtId="0" fontId="110" fillId="0" borderId="0" xfId="0" applyFont="1" applyAlignment="1">
      <alignment vertical="top" wrapText="1"/>
    </xf>
    <xf numFmtId="0" fontId="80" fillId="0" borderId="0" xfId="639" applyFont="1" applyAlignment="1">
      <alignment horizontal="left" vertical="top" wrapText="1"/>
    </xf>
    <xf numFmtId="0" fontId="113" fillId="0" borderId="0" xfId="0" applyFont="1" applyAlignment="1">
      <alignment vertical="top" wrapText="1"/>
    </xf>
    <xf numFmtId="0" fontId="99" fillId="0" borderId="0" xfId="0" applyFont="1" applyAlignment="1">
      <alignment vertical="top" wrapText="1"/>
    </xf>
    <xf numFmtId="9" fontId="49" fillId="0" borderId="0" xfId="0" applyNumberFormat="1" applyFont="1" applyAlignment="1">
      <alignment horizontal="left" vertical="center" wrapText="1"/>
    </xf>
    <xf numFmtId="0" fontId="47" fillId="0" borderId="0" xfId="0" applyFont="1" applyAlignment="1">
      <alignment horizontal="left" vertical="center" wrapText="1"/>
    </xf>
    <xf numFmtId="0" fontId="49" fillId="0" borderId="0" xfId="0" applyFont="1" applyAlignment="1">
      <alignment horizontal="justify" vertical="center"/>
    </xf>
    <xf numFmtId="0" fontId="80" fillId="0" borderId="0" xfId="639" applyFont="1" applyAlignment="1">
      <alignment horizontal="justify" vertical="top"/>
    </xf>
    <xf numFmtId="0" fontId="49" fillId="0" borderId="0" xfId="0" applyFont="1" applyAlignment="1">
      <alignment horizontal="justify" vertical="center" wrapText="1"/>
    </xf>
    <xf numFmtId="0" fontId="49" fillId="0" borderId="0" xfId="0" applyFont="1" applyAlignment="1">
      <alignment horizontal="left" vertical="center" wrapText="1"/>
    </xf>
    <xf numFmtId="0" fontId="80" fillId="0" borderId="0" xfId="0" applyFont="1" applyAlignment="1">
      <alignment horizontal="left" vertical="center" wrapText="1"/>
    </xf>
    <xf numFmtId="0" fontId="76" fillId="0" borderId="74" xfId="0" applyFont="1" applyBorder="1" applyAlignment="1">
      <alignment horizontal="left" vertical="center" wrapText="1"/>
    </xf>
    <xf numFmtId="0" fontId="76" fillId="0" borderId="75" xfId="0" applyFont="1" applyBorder="1" applyAlignment="1">
      <alignment horizontal="left" vertical="center" wrapText="1"/>
    </xf>
    <xf numFmtId="0" fontId="91" fillId="0" borderId="0" xfId="0" applyFont="1" applyAlignment="1">
      <alignment horizontal="left" vertical="center" wrapText="1"/>
    </xf>
    <xf numFmtId="0" fontId="80" fillId="0" borderId="0" xfId="0" applyFont="1"/>
    <xf numFmtId="0" fontId="76" fillId="0" borderId="0" xfId="828" applyFont="1" applyAlignment="1">
      <alignment horizontal="left" vertical="top" wrapText="1"/>
    </xf>
    <xf numFmtId="0" fontId="76" fillId="0" borderId="0" xfId="828" applyFont="1" applyAlignment="1">
      <alignment vertical="center" wrapText="1"/>
    </xf>
    <xf numFmtId="0" fontId="46" fillId="0" borderId="0" xfId="828" applyFont="1" applyAlignment="1">
      <alignment vertical="center" wrapText="1"/>
    </xf>
    <xf numFmtId="0" fontId="104" fillId="0" borderId="0" xfId="0" applyFont="1" applyAlignment="1">
      <alignment vertical="top" wrapText="1"/>
    </xf>
    <xf numFmtId="0" fontId="98" fillId="81" borderId="0" xfId="0" applyFont="1" applyFill="1" applyAlignment="1">
      <alignment vertical="top" wrapText="1"/>
    </xf>
    <xf numFmtId="0" fontId="80" fillId="0" borderId="0" xfId="0" applyFont="1" applyAlignment="1">
      <alignment vertical="top"/>
    </xf>
    <xf numFmtId="0" fontId="80" fillId="0" borderId="18" xfId="0" applyFont="1" applyBorder="1" applyAlignment="1">
      <alignment vertical="center" wrapText="1"/>
    </xf>
    <xf numFmtId="0" fontId="47" fillId="0" borderId="0" xfId="0" applyFont="1"/>
    <xf numFmtId="0" fontId="47" fillId="0" borderId="0" xfId="0" applyFont="1" applyAlignment="1">
      <alignment vertical="top"/>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98" fillId="0" borderId="0" xfId="828" applyFont="1" applyAlignment="1">
      <alignment horizontal="left" vertical="top" wrapText="1"/>
    </xf>
    <xf numFmtId="0" fontId="80" fillId="0" borderId="0" xfId="828" applyFont="1" applyAlignment="1">
      <alignment horizontal="left" vertical="top" wrapText="1"/>
    </xf>
    <xf numFmtId="0" fontId="47" fillId="0" borderId="0" xfId="828" applyFont="1" applyAlignment="1">
      <alignment horizontal="justify" vertical="top"/>
    </xf>
    <xf numFmtId="0" fontId="80" fillId="0" borderId="0" xfId="828"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9" fillId="47" borderId="0" xfId="0" applyFont="1" applyFill="1" applyAlignment="1">
      <alignment horizontal="left" vertical="top" wrapText="1"/>
    </xf>
    <xf numFmtId="0" fontId="95" fillId="47" borderId="0" xfId="0" applyFont="1" applyFill="1" applyAlignment="1">
      <alignment horizontal="left" vertical="top" wrapText="1"/>
    </xf>
    <xf numFmtId="0" fontId="9" fillId="47" borderId="0" xfId="507" applyFont="1" applyFill="1" applyAlignment="1">
      <alignment horizontal="left" vertical="top" wrapText="1"/>
    </xf>
    <xf numFmtId="0" fontId="0" fillId="47" borderId="0" xfId="0" applyFill="1" applyAlignment="1">
      <alignment horizontal="left" vertical="top" wrapText="1"/>
    </xf>
    <xf numFmtId="0" fontId="16" fillId="45" borderId="66" xfId="0" applyFont="1" applyFill="1" applyBorder="1" applyAlignment="1">
      <alignment vertical="center" wrapText="1"/>
    </xf>
    <xf numFmtId="0" fontId="15"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7" fillId="0" borderId="51" xfId="575" applyNumberFormat="1" applyFont="1" applyBorder="1" applyAlignment="1">
      <alignment horizontal="center" vertical="top" wrapText="1"/>
    </xf>
    <xf numFmtId="0" fontId="16" fillId="45" borderId="15" xfId="0" applyFont="1" applyFill="1" applyBorder="1" applyAlignment="1">
      <alignment horizontal="center" vertical="center" wrapText="1"/>
    </xf>
    <xf numFmtId="0" fontId="16" fillId="45" borderId="37" xfId="0" applyFont="1" applyFill="1" applyBorder="1" applyAlignment="1">
      <alignment horizontal="center" vertical="center" wrapText="1"/>
    </xf>
    <xf numFmtId="0" fontId="27" fillId="0" borderId="53" xfId="0" applyFont="1" applyBorder="1" applyAlignment="1">
      <alignment horizontal="center"/>
    </xf>
    <xf numFmtId="0" fontId="13" fillId="45" borderId="0" xfId="0" applyFont="1" applyFill="1" applyAlignment="1">
      <alignment horizontal="center" vertical="center"/>
    </xf>
    <xf numFmtId="0" fontId="27" fillId="45" borderId="0" xfId="0" applyFont="1" applyFill="1" applyAlignment="1">
      <alignment horizontal="left" vertical="center" wrapText="1"/>
    </xf>
    <xf numFmtId="0" fontId="27"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9" fillId="45" borderId="56" xfId="0" applyFont="1" applyFill="1" applyBorder="1" applyAlignment="1" applyProtection="1">
      <alignment horizontal="left" vertical="center"/>
      <protection locked="0"/>
    </xf>
    <xf numFmtId="0" fontId="19" fillId="45" borderId="33" xfId="0" applyFont="1" applyFill="1" applyBorder="1" applyAlignment="1" applyProtection="1">
      <alignment horizontal="left" vertical="center"/>
      <protection locked="0"/>
    </xf>
    <xf numFmtId="0" fontId="15" fillId="45" borderId="56" xfId="0" applyFont="1" applyFill="1" applyBorder="1" applyAlignment="1" applyProtection="1">
      <alignment horizontal="left" vertical="center" wrapText="1"/>
      <protection locked="0"/>
    </xf>
    <xf numFmtId="0" fontId="15" fillId="45" borderId="11" xfId="0" applyFont="1" applyFill="1" applyBorder="1" applyAlignment="1" applyProtection="1">
      <alignment horizontal="left" vertical="center" wrapText="1"/>
      <protection locked="0"/>
    </xf>
    <xf numFmtId="0" fontId="15" fillId="45" borderId="33" xfId="0" applyFont="1" applyFill="1" applyBorder="1" applyAlignment="1" applyProtection="1">
      <alignment horizontal="left" vertical="center" wrapText="1"/>
      <protection locked="0"/>
    </xf>
    <xf numFmtId="0" fontId="21" fillId="45" borderId="37" xfId="0" applyFont="1" applyFill="1" applyBorder="1" applyAlignment="1" applyProtection="1">
      <alignment horizontal="center" vertical="center"/>
      <protection hidden="1"/>
    </xf>
    <xf numFmtId="0" fontId="21" fillId="45" borderId="53" xfId="0" applyFont="1" applyFill="1" applyBorder="1" applyAlignment="1" applyProtection="1">
      <alignment horizontal="center" vertical="center"/>
      <protection hidden="1"/>
    </xf>
    <xf numFmtId="0" fontId="26" fillId="0" borderId="0" xfId="492" applyFont="1" applyFill="1" applyBorder="1" applyAlignment="1" applyProtection="1">
      <alignment horizontal="center" vertical="center" wrapText="1"/>
      <protection hidden="1"/>
    </xf>
    <xf numFmtId="0" fontId="19" fillId="0" borderId="0" xfId="0" applyFont="1" applyAlignment="1" applyProtection="1">
      <alignment horizontal="left" vertical="center"/>
      <protection locked="0"/>
    </xf>
    <xf numFmtId="0" fontId="19" fillId="45" borderId="56" xfId="0" applyFont="1" applyFill="1" applyBorder="1" applyAlignment="1">
      <alignment horizontal="left" vertical="center"/>
    </xf>
    <xf numFmtId="0" fontId="19" fillId="45" borderId="33" xfId="0" applyFont="1" applyFill="1" applyBorder="1" applyAlignment="1">
      <alignment horizontal="left" vertical="center"/>
    </xf>
    <xf numFmtId="0" fontId="13" fillId="45" borderId="25" xfId="0" applyFont="1" applyFill="1" applyBorder="1" applyAlignment="1" applyProtection="1">
      <alignment horizontal="center" wrapText="1"/>
      <protection hidden="1"/>
    </xf>
    <xf numFmtId="0" fontId="19" fillId="45" borderId="56" xfId="0" applyFont="1" applyFill="1" applyBorder="1" applyAlignment="1" applyProtection="1">
      <alignment horizontal="left" vertical="center" wrapText="1"/>
      <protection locked="0"/>
    </xf>
    <xf numFmtId="0" fontId="19" fillId="45" borderId="33" xfId="0" applyFont="1" applyFill="1" applyBorder="1" applyAlignment="1" applyProtection="1">
      <alignment horizontal="left" vertical="center" wrapText="1"/>
      <protection locked="0"/>
    </xf>
    <xf numFmtId="0" fontId="19" fillId="45" borderId="11" xfId="0" applyFont="1" applyFill="1" applyBorder="1" applyAlignment="1">
      <alignment horizontal="center" vertical="center"/>
    </xf>
    <xf numFmtId="0" fontId="15" fillId="45" borderId="11" xfId="0" applyFont="1" applyFill="1" applyBorder="1" applyAlignment="1">
      <alignment horizontal="left" vertical="center" wrapText="1"/>
    </xf>
    <xf numFmtId="0" fontId="77" fillId="45" borderId="56" xfId="492" applyFont="1" applyFill="1" applyBorder="1" applyAlignment="1">
      <alignment horizontal="left" vertical="center" wrapText="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15" fillId="0" borderId="0" xfId="0" applyFont="1" applyAlignment="1" applyProtection="1">
      <alignment horizontal="left" vertical="center" wrapText="1"/>
      <protection locked="0"/>
    </xf>
    <xf numFmtId="0" fontId="19" fillId="0" borderId="56" xfId="0" applyFont="1" applyBorder="1" applyAlignment="1" applyProtection="1">
      <alignment horizontal="left" vertical="center"/>
      <protection locked="0"/>
    </xf>
    <xf numFmtId="0" fontId="19" fillId="0" borderId="33" xfId="0" applyFont="1" applyBorder="1" applyAlignment="1" applyProtection="1">
      <alignment horizontal="left" vertical="center"/>
      <protection locked="0"/>
    </xf>
    <xf numFmtId="0" fontId="18" fillId="45" borderId="11" xfId="0" applyFont="1" applyFill="1" applyBorder="1" applyAlignment="1" applyProtection="1">
      <alignment horizontal="left" wrapText="1"/>
      <protection hidden="1"/>
    </xf>
    <xf numFmtId="0" fontId="25" fillId="0" borderId="25" xfId="492" applyFont="1" applyFill="1" applyBorder="1" applyAlignment="1" applyProtection="1">
      <alignment horizontal="center"/>
      <protection hidden="1"/>
    </xf>
    <xf numFmtId="0" fontId="18" fillId="45" borderId="25" xfId="0" applyFont="1" applyFill="1" applyBorder="1" applyAlignment="1" applyProtection="1">
      <alignment horizontal="left" wrapText="1"/>
      <protection hidden="1"/>
    </xf>
    <xf numFmtId="49" fontId="19" fillId="45" borderId="56" xfId="0" applyNumberFormat="1" applyFont="1" applyFill="1" applyBorder="1" applyAlignment="1" applyProtection="1">
      <alignment horizontal="left" vertical="center" wrapText="1"/>
      <protection locked="0"/>
    </xf>
    <xf numFmtId="49" fontId="19" fillId="45" borderId="11" xfId="0" applyNumberFormat="1" applyFont="1" applyFill="1" applyBorder="1" applyAlignment="1" applyProtection="1">
      <alignment horizontal="left" vertical="center" wrapText="1"/>
      <protection locked="0"/>
    </xf>
    <xf numFmtId="49" fontId="19" fillId="45" borderId="33" xfId="0" applyNumberFormat="1" applyFont="1" applyFill="1" applyBorder="1" applyAlignment="1" applyProtection="1">
      <alignment horizontal="left" vertical="center" wrapText="1"/>
      <protection locked="0"/>
    </xf>
    <xf numFmtId="0" fontId="21" fillId="45" borderId="0" xfId="0" applyFont="1" applyFill="1" applyAlignment="1">
      <alignment horizontal="center" wrapText="1"/>
    </xf>
    <xf numFmtId="49" fontId="79" fillId="45" borderId="56" xfId="492" applyNumberFormat="1" applyFont="1" applyFill="1" applyBorder="1" applyAlignment="1">
      <alignment horizontal="left" vertical="center" wrapText="1"/>
      <protection locked="0"/>
    </xf>
    <xf numFmtId="49" fontId="79" fillId="45" borderId="11" xfId="492" applyNumberFormat="1" applyFont="1" applyFill="1" applyBorder="1" applyAlignment="1">
      <alignment horizontal="left" vertical="center" wrapText="1"/>
      <protection locked="0"/>
    </xf>
    <xf numFmtId="49" fontId="79" fillId="45" borderId="33" xfId="492" applyNumberFormat="1" applyFont="1" applyFill="1" applyBorder="1" applyAlignment="1">
      <alignment horizontal="left" vertical="center" wrapText="1"/>
      <protection locked="0"/>
    </xf>
    <xf numFmtId="0" fontId="19" fillId="45" borderId="57" xfId="0" applyFont="1" applyFill="1" applyBorder="1" applyAlignment="1">
      <alignment horizontal="left" vertical="center"/>
    </xf>
    <xf numFmtId="0" fontId="19" fillId="45" borderId="65" xfId="0" applyFont="1" applyFill="1" applyBorder="1" applyAlignment="1">
      <alignment horizontal="left" vertical="center"/>
    </xf>
    <xf numFmtId="167" fontId="18" fillId="45" borderId="31" xfId="0" applyNumberFormat="1" applyFont="1" applyFill="1" applyBorder="1" applyAlignment="1" applyProtection="1">
      <alignment horizontal="center" wrapText="1"/>
      <protection locked="0"/>
    </xf>
    <xf numFmtId="167" fontId="18" fillId="45" borderId="58" xfId="0" applyNumberFormat="1" applyFont="1" applyFill="1" applyBorder="1" applyAlignment="1" applyProtection="1">
      <alignment horizontal="center" wrapText="1"/>
      <protection locked="0"/>
    </xf>
    <xf numFmtId="9" fontId="19" fillId="45" borderId="56" xfId="0" applyNumberFormat="1" applyFont="1" applyFill="1" applyBorder="1" applyAlignment="1">
      <alignment horizontal="left" vertical="center"/>
    </xf>
    <xf numFmtId="9" fontId="19" fillId="45" borderId="33" xfId="0" applyNumberFormat="1" applyFont="1" applyFill="1" applyBorder="1" applyAlignment="1">
      <alignment horizontal="left" vertical="center"/>
    </xf>
    <xf numFmtId="0" fontId="23"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7" fillId="45" borderId="56" xfId="0" applyFont="1" applyFill="1" applyBorder="1" applyAlignment="1" applyProtection="1">
      <alignment horizontal="center" vertical="center"/>
      <protection hidden="1"/>
    </xf>
    <xf numFmtId="0" fontId="17" fillId="45" borderId="11" xfId="0" applyFont="1" applyFill="1" applyBorder="1" applyAlignment="1" applyProtection="1">
      <alignment horizontal="center" vertical="center"/>
      <protection hidden="1"/>
    </xf>
    <xf numFmtId="0" fontId="17" fillId="45" borderId="33" xfId="0" applyFont="1" applyFill="1" applyBorder="1" applyAlignment="1" applyProtection="1">
      <alignment horizontal="center" vertical="center"/>
      <protection hidden="1"/>
    </xf>
    <xf numFmtId="49" fontId="19" fillId="45" borderId="31" xfId="0" applyNumberFormat="1" applyFont="1" applyFill="1" applyBorder="1" applyAlignment="1" applyProtection="1">
      <alignment horizontal="left" vertical="center" wrapText="1"/>
      <protection locked="0"/>
    </xf>
    <xf numFmtId="49" fontId="19" fillId="45" borderId="25" xfId="0" applyNumberFormat="1" applyFont="1" applyFill="1" applyBorder="1" applyAlignment="1" applyProtection="1">
      <alignment horizontal="left" vertical="center" wrapText="1"/>
      <protection locked="0"/>
    </xf>
    <xf numFmtId="49" fontId="19" fillId="45" borderId="58" xfId="0" applyNumberFormat="1" applyFont="1" applyFill="1" applyBorder="1" applyAlignment="1" applyProtection="1">
      <alignment horizontal="left" vertical="center" wrapText="1"/>
      <protection locked="0"/>
    </xf>
    <xf numFmtId="0" fontId="18" fillId="45" borderId="0" xfId="0" applyFont="1" applyFill="1" applyAlignment="1" applyProtection="1">
      <alignment horizontal="center" vertical="center" wrapText="1"/>
      <protection hidden="1"/>
    </xf>
    <xf numFmtId="0" fontId="19" fillId="45" borderId="59" xfId="0" applyFont="1" applyFill="1" applyBorder="1" applyAlignment="1" applyProtection="1">
      <alignment horizontal="left" vertical="center" wrapText="1"/>
      <protection locked="0"/>
    </xf>
    <xf numFmtId="0" fontId="19" fillId="45" borderId="60" xfId="0" applyFont="1" applyFill="1" applyBorder="1" applyAlignment="1" applyProtection="1">
      <alignment horizontal="left" vertical="center" wrapText="1"/>
      <protection locked="0"/>
    </xf>
    <xf numFmtId="0" fontId="19" fillId="45" borderId="61" xfId="0" applyFont="1" applyFill="1" applyBorder="1" applyAlignment="1" applyProtection="1">
      <alignment horizontal="left" vertical="center" wrapText="1"/>
      <protection locked="0"/>
    </xf>
    <xf numFmtId="0" fontId="26" fillId="45" borderId="0" xfId="492" applyFont="1" applyFill="1" applyBorder="1" applyAlignment="1">
      <alignment horizontal="center"/>
      <protection locked="0"/>
    </xf>
    <xf numFmtId="0" fontId="18" fillId="45" borderId="25" xfId="0" applyFont="1" applyFill="1" applyBorder="1" applyAlignment="1" applyProtection="1">
      <alignment horizontal="center" vertical="top" wrapText="1"/>
      <protection hidden="1"/>
    </xf>
    <xf numFmtId="0" fontId="18" fillId="45" borderId="66" xfId="0" applyFont="1" applyFill="1" applyBorder="1" applyAlignment="1" applyProtection="1">
      <alignment horizontal="right" vertical="center"/>
      <protection hidden="1"/>
    </xf>
    <xf numFmtId="0" fontId="18" fillId="45" borderId="27" xfId="0" applyFont="1" applyFill="1" applyBorder="1" applyAlignment="1" applyProtection="1">
      <alignment horizontal="right" vertical="center"/>
      <protection hidden="1"/>
    </xf>
    <xf numFmtId="0" fontId="78" fillId="0" borderId="31" xfId="492" applyFill="1" applyBorder="1" applyAlignment="1" applyProtection="1">
      <alignment horizontal="left" vertical="center" wrapText="1"/>
    </xf>
    <xf numFmtId="0" fontId="78" fillId="0" borderId="25" xfId="492" applyFill="1" applyBorder="1" applyAlignment="1" applyProtection="1">
      <alignment horizontal="left" vertical="center" wrapText="1"/>
    </xf>
    <xf numFmtId="0" fontId="78" fillId="0" borderId="58" xfId="492" applyFill="1" applyBorder="1" applyAlignment="1" applyProtection="1">
      <alignment horizontal="left" vertical="center" wrapText="1"/>
    </xf>
    <xf numFmtId="0" fontId="18" fillId="45" borderId="25" xfId="0" applyFont="1" applyFill="1" applyBorder="1" applyAlignment="1" applyProtection="1">
      <alignment horizontal="center" wrapText="1"/>
      <protection hidden="1"/>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9" fontId="19" fillId="45" borderId="56" xfId="0" applyNumberFormat="1" applyFont="1" applyFill="1" applyBorder="1" applyAlignment="1" applyProtection="1">
      <alignment horizontal="left" vertical="center"/>
      <protection locked="0"/>
    </xf>
    <xf numFmtId="9" fontId="19" fillId="45" borderId="33" xfId="0" applyNumberFormat="1" applyFont="1" applyFill="1" applyBorder="1" applyAlignment="1" applyProtection="1">
      <alignment horizontal="left" vertical="center"/>
      <protection locked="0"/>
    </xf>
    <xf numFmtId="49" fontId="78" fillId="45" borderId="56" xfId="492" applyNumberFormat="1" applyFill="1" applyBorder="1" applyAlignment="1">
      <alignment horizontal="left"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6" fillId="0" borderId="55" xfId="0" applyFont="1" applyBorder="1" applyAlignment="1" applyProtection="1">
      <alignment horizontal="left" vertical="top" wrapText="1"/>
      <protection hidden="1"/>
    </xf>
    <xf numFmtId="0" fontId="15" fillId="45" borderId="25" xfId="0" applyFont="1" applyFill="1" applyBorder="1" applyAlignment="1" applyProtection="1">
      <alignment horizontal="center" wrapText="1"/>
      <protection hidden="1"/>
    </xf>
    <xf numFmtId="0" fontId="15"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3" fillId="45" borderId="0" xfId="492" applyFont="1" applyFill="1" applyBorder="1" applyAlignment="1" applyProtection="1">
      <alignment horizontal="center" vertical="center" wrapText="1"/>
      <protection hidden="1"/>
    </xf>
    <xf numFmtId="0" fontId="34"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10"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1287">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2 2 2" xfId="1220" xr:uid="{FFC2BCC7-7126-4305-82E7-DB99FBF971BA}"/>
    <cellStyle name="20% - Accent1 2 2 2 3" xfId="990" xr:uid="{E54941BD-46F5-482A-AF09-CDEDBF750EE6}"/>
    <cellStyle name="20% - Accent1 2 2 3" xfId="1106" xr:uid="{52E3730B-CD0C-41BB-A4E6-6C38DCFE446A}"/>
    <cellStyle name="20% - Accent1 2 2 4" xfId="876" xr:uid="{F1759315-9D93-4EBF-8B5F-1AC7D562D846}"/>
    <cellStyle name="20% - Accent1 2 3" xfId="713" xr:uid="{EDF434F6-97A8-4C97-92EF-01B4CD7E3E3F}"/>
    <cellStyle name="20% - Accent1 2 3 2" xfId="1173" xr:uid="{6EBBF3A4-8C3B-4E81-BD95-E2ABD94E82EE}"/>
    <cellStyle name="20% - Accent1 2 3 3" xfId="943" xr:uid="{BE6C9A89-7961-4EBC-A985-ECC0C42DE6AC}"/>
    <cellStyle name="20% - Accent1 2 4" xfId="1059" xr:uid="{4A9C5205-5A5F-4A05-A201-9EA4C64540B5}"/>
    <cellStyle name="20% - Accent1 2 5" xfId="829" xr:uid="{48CD825C-36E5-4793-A081-FF5A437ADC0F}"/>
    <cellStyle name="20% - Accent1 3" xfId="807" xr:uid="{E07D2041-971E-4110-B638-511848290013}"/>
    <cellStyle name="20% - Accent1 3 2" xfId="1267" xr:uid="{343AEA39-376A-4FEB-AF62-726B257DAF6F}"/>
    <cellStyle name="20% - Accent1 3 3" xfId="1037" xr:uid="{7C72916D-F9CD-4385-8F56-5A89F7CC338C}"/>
    <cellStyle name="20% - Accent1 4" xfId="1153" xr:uid="{066A7F43-173E-46B1-AB1F-A07652443FCD}"/>
    <cellStyle name="20% - Accent1 5" xfId="923" xr:uid="{5A08541F-133B-4CA1-8909-3FAF0ACE8354}"/>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2 2 2" xfId="1221" xr:uid="{16408C95-60D8-440F-9303-A61DCE6F1B51}"/>
    <cellStyle name="20% - Accent2 2 2 2 3" xfId="991" xr:uid="{668B488B-6F7D-4477-B9D9-AAC02B03B1D3}"/>
    <cellStyle name="20% - Accent2 2 2 3" xfId="1107" xr:uid="{807D61BE-BB96-49A5-83CE-A52ACB364805}"/>
    <cellStyle name="20% - Accent2 2 2 4" xfId="877" xr:uid="{3F226EFB-4051-4F80-B688-CA3F31330211}"/>
    <cellStyle name="20% - Accent2 2 3" xfId="714" xr:uid="{726E0599-9AC6-4E76-AACC-0FD8436401F4}"/>
    <cellStyle name="20% - Accent2 2 3 2" xfId="1174" xr:uid="{996DF62E-9CF9-4564-BCDD-DAD8B16CC48F}"/>
    <cellStyle name="20% - Accent2 2 3 3" xfId="944" xr:uid="{1A00D121-AC10-44D7-B592-CC2797EF8D69}"/>
    <cellStyle name="20% - Accent2 2 4" xfId="1060" xr:uid="{3977D7E1-FD2D-45AC-AD1A-DD5084F1DA51}"/>
    <cellStyle name="20% - Accent2 2 5" xfId="830" xr:uid="{97868819-5B2A-42B3-B3A6-DD09EB02696A}"/>
    <cellStyle name="20% - Accent2 3" xfId="810" xr:uid="{064AEAAD-AF5C-48B4-ADC6-532BE41941B6}"/>
    <cellStyle name="20% - Accent2 3 2" xfId="1270" xr:uid="{01823084-B7E8-46EF-8DB3-5CCF4978BC1E}"/>
    <cellStyle name="20% - Accent2 3 3" xfId="1040" xr:uid="{1C416DC6-89F0-4DC8-AF39-7695AC5E9503}"/>
    <cellStyle name="20% - Accent2 4" xfId="1156" xr:uid="{616AAE95-1500-4D2B-A464-FF7077FD4707}"/>
    <cellStyle name="20% - Accent2 5" xfId="926" xr:uid="{E5B8717E-8540-4C19-8246-A2D3C462DCE9}"/>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2 2 2" xfId="1222" xr:uid="{2A811398-083D-4945-B7A7-13266A45B646}"/>
    <cellStyle name="20% - Accent3 2 2 2 3" xfId="992" xr:uid="{C4750D6A-3990-4660-80E3-0D7E01DC63B1}"/>
    <cellStyle name="20% - Accent3 2 2 3" xfId="1108" xr:uid="{69847AE6-5A25-4CF5-8474-1F7CBD0BEE9D}"/>
    <cellStyle name="20% - Accent3 2 2 4" xfId="878" xr:uid="{FF3FB475-889C-427E-A5C9-D8618F97CDAD}"/>
    <cellStyle name="20% - Accent3 2 3" xfId="715" xr:uid="{4812A7A9-4CB1-4A98-8F71-CA5406E00B29}"/>
    <cellStyle name="20% - Accent3 2 3 2" xfId="1175" xr:uid="{BB69A75C-730D-499C-8A09-B4932E431EE9}"/>
    <cellStyle name="20% - Accent3 2 3 3" xfId="945" xr:uid="{612BC411-7B71-41BF-ABE6-E8931AFEF8A8}"/>
    <cellStyle name="20% - Accent3 2 4" xfId="1061" xr:uid="{044B3071-6480-44BA-A30D-3CBB2092D621}"/>
    <cellStyle name="20% - Accent3 2 5" xfId="831" xr:uid="{804DE049-41AC-436E-BEAC-2F2EBB555128}"/>
    <cellStyle name="20% - Accent3 3" xfId="813" xr:uid="{76300C5A-1301-4645-AD34-EEB765A6F950}"/>
    <cellStyle name="20% - Accent3 3 2" xfId="1273" xr:uid="{A8444AF6-A890-4E0B-84A5-2D3C27D21488}"/>
    <cellStyle name="20% - Accent3 3 3" xfId="1043" xr:uid="{75489F37-0126-4798-886D-E828E9180F7C}"/>
    <cellStyle name="20% - Accent3 4" xfId="1159" xr:uid="{3FB0AFDD-8489-4C36-A281-1DC24A29F14A}"/>
    <cellStyle name="20% - Accent3 5" xfId="929" xr:uid="{591C62D0-DEF3-4F96-98A5-346DCE624F68}"/>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2 2 2" xfId="1223" xr:uid="{B5CCCD1A-C336-456C-8321-EE2DFF06868F}"/>
    <cellStyle name="20% - Accent4 2 2 2 3" xfId="993" xr:uid="{D3D84651-E247-4030-94F3-FB95A36F3B40}"/>
    <cellStyle name="20% - Accent4 2 2 3" xfId="1109" xr:uid="{AA1B9027-436F-4D3B-89A6-478B42093B50}"/>
    <cellStyle name="20% - Accent4 2 2 4" xfId="879" xr:uid="{2DD5F38C-D129-47B3-8B49-B7298A36FA33}"/>
    <cellStyle name="20% - Accent4 2 3" xfId="716" xr:uid="{3383621A-942D-46EE-B973-A3B99EE61AB1}"/>
    <cellStyle name="20% - Accent4 2 3 2" xfId="1176" xr:uid="{4F61A018-0F6F-4803-888C-47475CBD29F2}"/>
    <cellStyle name="20% - Accent4 2 3 3" xfId="946" xr:uid="{43F559E4-E92C-415B-98A8-E496381B2F39}"/>
    <cellStyle name="20% - Accent4 2 4" xfId="1062" xr:uid="{74E2A87D-170F-46B0-85A0-DCDA2377B399}"/>
    <cellStyle name="20% - Accent4 2 5" xfId="832" xr:uid="{476B074D-980B-4C55-A71A-A60E397B079B}"/>
    <cellStyle name="20% - Accent4 3" xfId="816" xr:uid="{EA736B35-E7F4-47B9-9143-A10AFFEBE522}"/>
    <cellStyle name="20% - Accent4 3 2" xfId="1276" xr:uid="{95AC1AEB-A73A-4C99-9C53-F8B7B1B68CAA}"/>
    <cellStyle name="20% - Accent4 3 3" xfId="1046" xr:uid="{19CD9E13-93CE-4A7D-98D1-BA5B0E7C665E}"/>
    <cellStyle name="20% - Accent4 4" xfId="1162" xr:uid="{30AFE294-F390-4722-A5FB-D99DF96B5657}"/>
    <cellStyle name="20% - Accent4 5" xfId="932" xr:uid="{5B2A179B-9B73-4D9D-B58A-700723D866C0}"/>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2 2 2" xfId="1224" xr:uid="{F3AA20F9-0B7D-42B6-B0C1-E4D041F04260}"/>
    <cellStyle name="20% - Accent5 2 2 2 3" xfId="994" xr:uid="{0E78E2DC-4CF7-4021-A210-8A764FED3942}"/>
    <cellStyle name="20% - Accent5 2 2 3" xfId="1110" xr:uid="{E2202DAC-E0E5-4D3B-90B9-A3469F84FBF0}"/>
    <cellStyle name="20% - Accent5 2 2 4" xfId="880" xr:uid="{9BC5690B-3335-42C7-A967-73D8AC860170}"/>
    <cellStyle name="20% - Accent5 2 3" xfId="717" xr:uid="{F2773E4A-67B7-442F-AE3C-6D1FD8110717}"/>
    <cellStyle name="20% - Accent5 2 3 2" xfId="1177" xr:uid="{BD993D84-7E99-4805-AC85-7DCBCA97870B}"/>
    <cellStyle name="20% - Accent5 2 3 3" xfId="947" xr:uid="{F4EEF11D-159F-405E-85C7-633E7448D012}"/>
    <cellStyle name="20% - Accent5 2 4" xfId="1063" xr:uid="{7CE17EC0-62D9-438F-A2FA-5B81F5FDAEBA}"/>
    <cellStyle name="20% - Accent5 2 5" xfId="833" xr:uid="{6DE67D44-79C9-474D-80DE-F2AA63C10CE9}"/>
    <cellStyle name="20% - Accent5 3" xfId="819" xr:uid="{C358461C-75FF-4C68-90E9-889F2DA229E0}"/>
    <cellStyle name="20% - Accent5 3 2" xfId="1279" xr:uid="{D3280649-B4D0-4E27-A31A-875E15F36ED8}"/>
    <cellStyle name="20% - Accent5 3 3" xfId="1049" xr:uid="{69F89C3F-8398-44A4-96D6-F6417C991956}"/>
    <cellStyle name="20% - Accent5 4" xfId="1165" xr:uid="{56438BD1-0C34-461D-9A3B-A0254FA659C0}"/>
    <cellStyle name="20% - Accent5 5" xfId="935" xr:uid="{F92DC5EA-FDB4-4571-AEDA-CDC3C1B0A0E4}"/>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2 2 2" xfId="1225" xr:uid="{4633C94F-0412-4759-868B-6401269F3EDB}"/>
    <cellStyle name="20% - Accent6 2 2 2 3" xfId="995" xr:uid="{23A10DFE-B95D-41F4-B3CD-4EC7E4309383}"/>
    <cellStyle name="20% - Accent6 2 2 3" xfId="1111" xr:uid="{40A72664-79A0-4D3D-8C8B-337105FD1C6A}"/>
    <cellStyle name="20% - Accent6 2 2 4" xfId="881" xr:uid="{4AAF78BA-6354-45C0-9424-EB4B18CA92E7}"/>
    <cellStyle name="20% - Accent6 2 3" xfId="718" xr:uid="{246579D6-BF2F-40A9-A18D-259D2CE46A13}"/>
    <cellStyle name="20% - Accent6 2 3 2" xfId="1178" xr:uid="{FA97D3F9-7A2E-484C-BF5A-91C0FA074FB0}"/>
    <cellStyle name="20% - Accent6 2 3 3" xfId="948" xr:uid="{D301124A-32B0-477C-9A9F-DC18CBF81AC3}"/>
    <cellStyle name="20% - Accent6 2 4" xfId="1064" xr:uid="{F0DB09D1-4553-48D2-B913-69EEDC930ED1}"/>
    <cellStyle name="20% - Accent6 2 5" xfId="834" xr:uid="{C7B74286-EDE9-4AFC-8339-C443E378CF66}"/>
    <cellStyle name="20% - Accent6 3" xfId="822" xr:uid="{E1CCD2C7-AB9D-4DCA-9D39-BA3D6F3F9C1E}"/>
    <cellStyle name="20% - Accent6 3 2" xfId="1282" xr:uid="{89A12BAD-48F1-4F53-8BF6-97095DEE6CEC}"/>
    <cellStyle name="20% - Accent6 3 3" xfId="1052" xr:uid="{7691DC08-10EE-430E-AAEE-879F13254DB0}"/>
    <cellStyle name="20% - Accent6 4" xfId="1168" xr:uid="{6664BFE5-1950-45F5-AFEC-88CBD1A45DC4}"/>
    <cellStyle name="20% - Accent6 5" xfId="938" xr:uid="{CFE390E0-F86F-4F77-822C-3D3049C84EB7}"/>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2 2 2" xfId="1226" xr:uid="{1BBD2724-01BB-4B52-B7D0-77970B5D9129}"/>
    <cellStyle name="40% - Accent1 2 2 2 3" xfId="996" xr:uid="{72BB18A5-7EB8-49F3-9994-EF34A59A204D}"/>
    <cellStyle name="40% - Accent1 2 2 3" xfId="1112" xr:uid="{EE82BCD9-B4FF-42B9-BCBB-226EF3E4DC92}"/>
    <cellStyle name="40% - Accent1 2 2 4" xfId="882" xr:uid="{B13031AF-29BD-41F7-B8BD-48C4B8326980}"/>
    <cellStyle name="40% - Accent1 2 3" xfId="719" xr:uid="{7602192E-A940-4E7B-8C05-4172C15DC192}"/>
    <cellStyle name="40% - Accent1 2 3 2" xfId="1179" xr:uid="{D3A3C0E3-A51E-4566-9458-3FFAC8B5BF2A}"/>
    <cellStyle name="40% - Accent1 2 3 3" xfId="949" xr:uid="{AA3347CB-FEFA-43CF-BE3C-A085EC6B2104}"/>
    <cellStyle name="40% - Accent1 2 4" xfId="1065" xr:uid="{708BD2A1-F81D-445A-855A-03BCDD909101}"/>
    <cellStyle name="40% - Accent1 2 5" xfId="835" xr:uid="{0067BA18-1298-4414-97B7-44628CE7A983}"/>
    <cellStyle name="40% - Accent1 3" xfId="808" xr:uid="{E712ACEB-5301-49DB-B2E6-5B16ADCBC359}"/>
    <cellStyle name="40% - Accent1 3 2" xfId="1268" xr:uid="{D15FF6EC-C9DC-4F99-A1D9-AF822E5403A1}"/>
    <cellStyle name="40% - Accent1 3 3" xfId="1038" xr:uid="{1C773766-813F-4F5C-A351-558BC51A2ACF}"/>
    <cellStyle name="40% - Accent1 4" xfId="1154" xr:uid="{E106E131-82BE-41BE-88DD-50BE72CEE59D}"/>
    <cellStyle name="40% - Accent1 5" xfId="924" xr:uid="{D5D33B2F-261E-4C05-B057-89B10BF20A7E}"/>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2 2 2" xfId="1227" xr:uid="{2F4D283B-B1C1-47B3-9D4B-552BC9D4E7D4}"/>
    <cellStyle name="40% - Accent2 2 2 2 3" xfId="997" xr:uid="{95B21555-0ADE-4BB0-9D1E-5870534B6A2B}"/>
    <cellStyle name="40% - Accent2 2 2 3" xfId="1113" xr:uid="{F226D59F-0A70-4F20-A3B1-760C150DBFF8}"/>
    <cellStyle name="40% - Accent2 2 2 4" xfId="883" xr:uid="{B256D748-8905-4E2D-A78F-1E00A5F51259}"/>
    <cellStyle name="40% - Accent2 2 3" xfId="720" xr:uid="{ECC936C5-7CFA-4470-85B4-A16CA076444D}"/>
    <cellStyle name="40% - Accent2 2 3 2" xfId="1180" xr:uid="{A0A7AC5E-FCD1-4F3E-943D-C11764B82B0C}"/>
    <cellStyle name="40% - Accent2 2 3 3" xfId="950" xr:uid="{54A3C2B0-2C27-4BBD-BB3A-5D1C64986B6F}"/>
    <cellStyle name="40% - Accent2 2 4" xfId="1066" xr:uid="{B7FF0163-8463-4F7B-A88A-82651353D39E}"/>
    <cellStyle name="40% - Accent2 2 5" xfId="836" xr:uid="{BC2C3806-8A42-4DE5-BCCD-187797D33378}"/>
    <cellStyle name="40% - Accent2 3" xfId="811" xr:uid="{2E3EE7B5-111B-4405-BD2E-CC001B4530AA}"/>
    <cellStyle name="40% - Accent2 3 2" xfId="1271" xr:uid="{1F6E961A-A4EB-436D-A64A-B8D3473BE189}"/>
    <cellStyle name="40% - Accent2 3 3" xfId="1041" xr:uid="{99A78EDC-364E-4350-B909-86BA0342F445}"/>
    <cellStyle name="40% - Accent2 4" xfId="1157" xr:uid="{CB53B305-A7CF-4412-A0A1-D5A18C33785E}"/>
    <cellStyle name="40% - Accent2 5" xfId="927" xr:uid="{4DB0CA8B-4DDD-4FBB-A962-B6088E0C8789}"/>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2 2 2" xfId="1228" xr:uid="{A745ABCC-FA45-4F57-88A6-BFBEFFFE8810}"/>
    <cellStyle name="40% - Accent3 2 2 2 3" xfId="998" xr:uid="{7AB5FF2F-BFC7-46C6-9AD0-AE2658C48C38}"/>
    <cellStyle name="40% - Accent3 2 2 3" xfId="1114" xr:uid="{EA2CE8F4-C468-474F-A225-7354F0497E03}"/>
    <cellStyle name="40% - Accent3 2 2 4" xfId="884" xr:uid="{47E8015C-25F0-4A98-9DE3-5D6A2550CF2E}"/>
    <cellStyle name="40% - Accent3 2 3" xfId="721" xr:uid="{68A01960-68CB-4A65-8F2A-3555359514EE}"/>
    <cellStyle name="40% - Accent3 2 3 2" xfId="1181" xr:uid="{C927A93B-A0F6-4A45-884F-1ABAA6B0F9A3}"/>
    <cellStyle name="40% - Accent3 2 3 3" xfId="951" xr:uid="{F848DB22-50FA-4894-9287-1E5A1FDDE88E}"/>
    <cellStyle name="40% - Accent3 2 4" xfId="1067" xr:uid="{7047AA83-42EE-4CA6-BA19-395E2C5AE6B7}"/>
    <cellStyle name="40% - Accent3 2 5" xfId="837" xr:uid="{4140B6F2-58A6-4B02-9497-892AE6C1B991}"/>
    <cellStyle name="40% - Accent3 3" xfId="814" xr:uid="{B98B3D0F-C9EF-4904-8320-2E3FDB09ABA0}"/>
    <cellStyle name="40% - Accent3 3 2" xfId="1274" xr:uid="{F6603A39-56C4-4AFF-AFDE-34150FD5D7CE}"/>
    <cellStyle name="40% - Accent3 3 3" xfId="1044" xr:uid="{3ADFE77F-AC89-4B9F-842E-9175D9484A6B}"/>
    <cellStyle name="40% - Accent3 4" xfId="1160" xr:uid="{D9AA81A4-C35C-4F0E-8130-99299304928D}"/>
    <cellStyle name="40% - Accent3 5" xfId="930" xr:uid="{917E4A45-5920-4EAC-A305-901FDD8599B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2 2 2" xfId="1229" xr:uid="{BDE98895-59FA-4D1A-A00F-FF8846556C52}"/>
    <cellStyle name="40% - Accent4 2 2 2 3" xfId="999" xr:uid="{438FCBE7-5C6E-497D-8926-1412C609968B}"/>
    <cellStyle name="40% - Accent4 2 2 3" xfId="1115" xr:uid="{B859C7E3-C8FC-4723-AF1C-B7C9C62F624B}"/>
    <cellStyle name="40% - Accent4 2 2 4" xfId="885" xr:uid="{9B3CFBE6-ABDD-4DA5-A361-EF07079E1822}"/>
    <cellStyle name="40% - Accent4 2 3" xfId="722" xr:uid="{39398746-C281-41E1-8871-02ADCEB22D95}"/>
    <cellStyle name="40% - Accent4 2 3 2" xfId="1182" xr:uid="{6A456B4F-0C33-4512-88D7-F3D9D018A46D}"/>
    <cellStyle name="40% - Accent4 2 3 3" xfId="952" xr:uid="{5FC1C09D-5722-4A8B-B91B-043731103A9A}"/>
    <cellStyle name="40% - Accent4 2 4" xfId="1068" xr:uid="{FDC1DEF7-2A82-471C-A231-91C68BEDF93E}"/>
    <cellStyle name="40% - Accent4 2 5" xfId="838" xr:uid="{1D677C31-E5A3-4169-9FBF-C2C06C05D313}"/>
    <cellStyle name="40% - Accent4 3" xfId="817" xr:uid="{002D2F10-F915-45DE-902D-725C623ABAA8}"/>
    <cellStyle name="40% - Accent4 3 2" xfId="1277" xr:uid="{E83436D0-9016-4622-ACA7-1467083E88BC}"/>
    <cellStyle name="40% - Accent4 3 3" xfId="1047" xr:uid="{25D96A61-4312-40F4-8990-DBFC7E4202DB}"/>
    <cellStyle name="40% - Accent4 4" xfId="1163" xr:uid="{A326DEA4-BF59-42AA-AFE0-F52DB6359F86}"/>
    <cellStyle name="40% - Accent4 5" xfId="933" xr:uid="{8909F445-D5A2-4128-8C18-F4C92CFFBFBD}"/>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2 2 2" xfId="1230" xr:uid="{F6F9E8C7-DD06-4711-89E1-E55E52AFDF22}"/>
    <cellStyle name="40% - Accent5 2 2 2 3" xfId="1000" xr:uid="{7AC1FFAD-54B2-45B8-A299-9A6BAD16F2A1}"/>
    <cellStyle name="40% - Accent5 2 2 3" xfId="1116" xr:uid="{EABD1E29-3A6E-493F-B612-6C9627B20CC2}"/>
    <cellStyle name="40% - Accent5 2 2 4" xfId="886" xr:uid="{D1AEC6FA-83B0-44EE-B2CB-5A7D431FA2D9}"/>
    <cellStyle name="40% - Accent5 2 3" xfId="723" xr:uid="{CA953F1E-E1A8-460D-AEB6-E09AF3BD1B57}"/>
    <cellStyle name="40% - Accent5 2 3 2" xfId="1183" xr:uid="{9FD9199D-A786-4B08-9B13-0E8E9EF05645}"/>
    <cellStyle name="40% - Accent5 2 3 3" xfId="953" xr:uid="{B2ADBE22-1EA7-45DD-AE3E-6F6FD5CAC1DE}"/>
    <cellStyle name="40% - Accent5 2 4" xfId="1069" xr:uid="{8B62EAA1-5B6B-45BC-A1CF-6E43C2BB10A8}"/>
    <cellStyle name="40% - Accent5 2 5" xfId="839" xr:uid="{4041EB4E-DBA8-425C-8B84-9B83F2BFCB08}"/>
    <cellStyle name="40% - Accent5 3" xfId="820" xr:uid="{B9076266-3995-42B0-935D-F96D917DF11C}"/>
    <cellStyle name="40% - Accent5 3 2" xfId="1280" xr:uid="{F1F2A50A-DACA-4A87-8FA7-2163D74BECF0}"/>
    <cellStyle name="40% - Accent5 3 3" xfId="1050" xr:uid="{612DE663-E90A-45D1-9FE7-7950C9FB390A}"/>
    <cellStyle name="40% - Accent5 4" xfId="1166" xr:uid="{254F6367-1673-4C27-9616-F25DF03DBB4E}"/>
    <cellStyle name="40% - Accent5 5" xfId="936" xr:uid="{017CF92B-441F-49BA-9871-040CF4C2EFE1}"/>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2 2 2" xfId="1231" xr:uid="{B3FC6CE4-851B-47C6-8E68-7FE4C7CE2B2F}"/>
    <cellStyle name="40% - Accent6 2 2 2 3" xfId="1001" xr:uid="{2C0BD105-788C-411F-9112-6BD38D58BED2}"/>
    <cellStyle name="40% - Accent6 2 2 3" xfId="1117" xr:uid="{6E81993E-5B9C-4984-92B9-FA0948B59A03}"/>
    <cellStyle name="40% - Accent6 2 2 4" xfId="887" xr:uid="{5DB7F1CA-2235-4906-9567-8486C7EA0872}"/>
    <cellStyle name="40% - Accent6 2 3" xfId="724" xr:uid="{B6857997-485B-4538-90C6-5CB51162ACA4}"/>
    <cellStyle name="40% - Accent6 2 3 2" xfId="1184" xr:uid="{284D01E6-1ACF-43E4-AC39-A158E5F2FCFE}"/>
    <cellStyle name="40% - Accent6 2 3 3" xfId="954" xr:uid="{6D416BC7-0E65-403C-87E4-112AACF2175C}"/>
    <cellStyle name="40% - Accent6 2 4" xfId="1070" xr:uid="{4F5E943B-A228-4054-BCB1-546F70CC8357}"/>
    <cellStyle name="40% - Accent6 2 5" xfId="840" xr:uid="{E2319630-23CE-4391-8797-82E1FA3D1FC2}"/>
    <cellStyle name="40% - Accent6 3" xfId="823" xr:uid="{FA95F09F-3E91-4EB4-9DEC-F6F55103A9B7}"/>
    <cellStyle name="40% - Accent6 3 2" xfId="1283" xr:uid="{1EB3C736-9279-4251-A49A-001BDBB7E998}"/>
    <cellStyle name="40% - Accent6 3 3" xfId="1053" xr:uid="{3A5F6C84-1E4A-4200-A5B9-22B3BC686798}"/>
    <cellStyle name="40% - Accent6 4" xfId="1169" xr:uid="{D5F1E3DD-1594-4A61-AEEF-B7E3D22F50DE}"/>
    <cellStyle name="40% - Accent6 5" xfId="939" xr:uid="{EF57F25A-8FBC-4B5F-9BF1-0E351A87BBAA}"/>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1 3 2" xfId="1269" xr:uid="{F06F87DD-3602-4614-9A6C-39F0042ED22B}"/>
    <cellStyle name="60% - Accent1 3 3" xfId="1039" xr:uid="{88FC144E-08BD-42AE-B75F-D5E7139174C4}"/>
    <cellStyle name="60% - Accent1 4" xfId="1155" xr:uid="{F26E717B-473D-4A9F-AB16-6E80F31AE09B}"/>
    <cellStyle name="60% - Accent1 5" xfId="925" xr:uid="{CE98007E-DFEA-4A37-8FA7-220DBEED14EE}"/>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2 3 2" xfId="1272" xr:uid="{E9D5E987-6651-4C24-9C4A-0CE772F08A9F}"/>
    <cellStyle name="60% - Accent2 3 3" xfId="1042" xr:uid="{C40EB638-49D4-4758-AAE1-F07FD4A443E3}"/>
    <cellStyle name="60% - Accent2 4" xfId="1158" xr:uid="{6A8ECF77-2A8A-46F7-8507-C40A208FA6A0}"/>
    <cellStyle name="60% - Accent2 5" xfId="928" xr:uid="{71CAE9E3-34ED-40F8-A6D3-E4C9EEE0AE96}"/>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3 3 2" xfId="1275" xr:uid="{18518BD5-AF32-43F9-AE9F-4811206D9ECE}"/>
    <cellStyle name="60% - Accent3 3 3" xfId="1045" xr:uid="{4DDD510A-0E74-4980-90CC-0843C8EB0892}"/>
    <cellStyle name="60% - Accent3 4" xfId="1161" xr:uid="{32CC12B0-05E4-43FF-BAAB-7D875055710F}"/>
    <cellStyle name="60% - Accent3 5" xfId="931" xr:uid="{AFC621C6-C4B3-4FA0-9686-C14A9E85C9E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4 3 2" xfId="1278" xr:uid="{D36D2B7E-B53A-4568-A07A-A9535C6903E1}"/>
    <cellStyle name="60% - Accent4 3 3" xfId="1048" xr:uid="{94425CAB-76B6-46A5-925C-0AC8505A7AAB}"/>
    <cellStyle name="60% - Accent4 4" xfId="1164" xr:uid="{4BD15949-8B29-4D50-8DFE-66F4A393B0F8}"/>
    <cellStyle name="60% - Accent4 5" xfId="934" xr:uid="{5C65A3DF-8182-4C37-A2AD-A0F50611EBBB}"/>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5 3 2" xfId="1281" xr:uid="{CF4E14AC-1EAE-4728-AE16-6D5E4826A699}"/>
    <cellStyle name="60% - Accent5 3 3" xfId="1051" xr:uid="{4E867505-3DE4-4065-8F6F-ABB032898880}"/>
    <cellStyle name="60% - Accent5 4" xfId="1167" xr:uid="{9C519B3F-AEA4-4BFB-9C41-A07E0D5DD8D5}"/>
    <cellStyle name="60% - Accent5 5" xfId="937" xr:uid="{8D579FD0-C4DB-4D0C-9CD3-820B0970B1ED}"/>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60% - Accent6 3 2" xfId="1284" xr:uid="{47177A2D-AA94-4C76-8826-732B1788D21F}"/>
    <cellStyle name="60% - Accent6 3 3" xfId="1054" xr:uid="{2BCB9787-75C8-40A0-B9BF-BD78DE7D79E3}"/>
    <cellStyle name="60% - Accent6 4" xfId="1170" xr:uid="{1FFCEB41-34DE-40BE-9A54-CA59C6E8CB05}"/>
    <cellStyle name="60% - Accent6 5" xfId="940" xr:uid="{9482D7D2-EFA7-4A68-95D6-49F1F217F28D}"/>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10" xfId="1071" xr:uid="{384ED4A5-D166-48D6-AAC6-C30724ECD521}"/>
    <cellStyle name="Normal 13 11" xfId="841" xr:uid="{1E3A475D-E0F2-4889-94EC-D65E09DDD221}"/>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2 2 2" xfId="1236" xr:uid="{D50B5801-9D10-4B10-979F-058124975C5C}"/>
    <cellStyle name="Normal 13 2 2 2 2 2 2 3" xfId="1006" xr:uid="{57E8D771-761F-4182-868D-BDECE4B44B37}"/>
    <cellStyle name="Normal 13 2 2 2 2 2 3" xfId="1122" xr:uid="{8FCBB160-E935-460A-96B2-4F105154B567}"/>
    <cellStyle name="Normal 13 2 2 2 2 2 4" xfId="892" xr:uid="{56649045-0EAC-4347-BFEA-A3E67A3642C1}"/>
    <cellStyle name="Normal 13 2 2 2 2 3" xfId="729" xr:uid="{F7E642FC-6515-4C96-BF0C-73AEC1DE4ADF}"/>
    <cellStyle name="Normal 13 2 2 2 2 3 2" xfId="1189" xr:uid="{E6D6B8FA-EC32-4848-9AF4-44CB6E7170B5}"/>
    <cellStyle name="Normal 13 2 2 2 2 3 3" xfId="959" xr:uid="{0E000304-07C1-4E80-9AF7-5853F627CC09}"/>
    <cellStyle name="Normal 13 2 2 2 2 4" xfId="1075" xr:uid="{D1756CAB-149E-460F-8D50-C015C00CAC8A}"/>
    <cellStyle name="Normal 13 2 2 2 2 5" xfId="845" xr:uid="{964BF2AD-2E24-4C53-9395-AE951402A76D}"/>
    <cellStyle name="Normal 13 2 2 2 3" xfId="512" xr:uid="{00000000-0005-0000-0000-00004A020000}"/>
    <cellStyle name="Normal 13 2 2 2 3 2" xfId="640" xr:uid="{00000000-0005-0000-0000-00004B020000}"/>
    <cellStyle name="Normal 13 2 2 2 3 2 2" xfId="777" xr:uid="{470BAFCF-D506-4EAA-A94A-769985BF15BB}"/>
    <cellStyle name="Normal 13 2 2 2 3 2 2 2" xfId="1237" xr:uid="{2AF0624B-D201-4416-9E32-7A4573267087}"/>
    <cellStyle name="Normal 13 2 2 2 3 2 2 3" xfId="1007" xr:uid="{534E8BBF-9A7C-497A-883A-DB56D1787B9E}"/>
    <cellStyle name="Normal 13 2 2 2 3 2 3" xfId="1123" xr:uid="{5E563611-353E-46CD-8E10-6F180F5D5B92}"/>
    <cellStyle name="Normal 13 2 2 2 3 2 4" xfId="893" xr:uid="{B5981ACE-322D-4304-8706-5FEB70A06BC9}"/>
    <cellStyle name="Normal 13 2 2 2 3 3" xfId="730" xr:uid="{217E2C86-D28F-4667-8EB7-18B8E5C66798}"/>
    <cellStyle name="Normal 13 2 2 2 3 3 2" xfId="1190" xr:uid="{00AFA86B-61BC-4A91-A547-E1FF7D6D68CF}"/>
    <cellStyle name="Normal 13 2 2 2 3 3 3" xfId="960" xr:uid="{AFC2DA5D-A395-4EA9-93BD-C56C508D535C}"/>
    <cellStyle name="Normal 13 2 2 2 3 4" xfId="1076" xr:uid="{C2BE11DB-DA7A-45FB-AACB-39AF1FCADC6D}"/>
    <cellStyle name="Normal 13 2 2 2 3 5" xfId="846" xr:uid="{04732B66-6455-4259-A76F-B25B2A555B5B}"/>
    <cellStyle name="Normal 13 2 2 2 4" xfId="638" xr:uid="{00000000-0005-0000-0000-00004C020000}"/>
    <cellStyle name="Normal 13 2 2 2 4 2" xfId="775" xr:uid="{9DD2384D-9728-4663-8046-D79F77604DA2}"/>
    <cellStyle name="Normal 13 2 2 2 4 2 2" xfId="1235" xr:uid="{857E180A-52B8-4A9C-9C6E-A6928CD0592D}"/>
    <cellStyle name="Normal 13 2 2 2 4 2 3" xfId="1005" xr:uid="{6D368E47-F659-4B01-898B-13638042ABCE}"/>
    <cellStyle name="Normal 13 2 2 2 4 3" xfId="1121" xr:uid="{704CB8C8-DBD7-40D4-8ECF-A9862709E93F}"/>
    <cellStyle name="Normal 13 2 2 2 4 4" xfId="891" xr:uid="{39C3C38E-5EF1-4ADE-BB69-CFFFE36400E6}"/>
    <cellStyle name="Normal 13 2 2 2 5" xfId="728" xr:uid="{70E49861-77DE-4FCA-9F03-2E66F0E07D24}"/>
    <cellStyle name="Normal 13 2 2 2 5 2" xfId="1188" xr:uid="{9B2881BD-2FD1-460B-9B82-3B29E04AC732}"/>
    <cellStyle name="Normal 13 2 2 2 5 3" xfId="958" xr:uid="{FAC59423-F8D0-4275-B4B3-7999F3A0700A}"/>
    <cellStyle name="Normal 13 2 2 2 6" xfId="1074" xr:uid="{BB6BF570-C98E-46D2-84BE-B8FC9EF3C2A1}"/>
    <cellStyle name="Normal 13 2 2 2 7" xfId="844" xr:uid="{73FCEF3C-7AB3-471F-950B-4293A397BA84}"/>
    <cellStyle name="Normal 13 2 2 3" xfId="637" xr:uid="{00000000-0005-0000-0000-00004D020000}"/>
    <cellStyle name="Normal 13 2 2 3 2" xfId="774" xr:uid="{9843F705-B6F1-47BA-9AAF-DC472586A2A6}"/>
    <cellStyle name="Normal 13 2 2 3 2 2" xfId="1234" xr:uid="{19DBB105-868F-49B4-B5BB-9F39B77BF604}"/>
    <cellStyle name="Normal 13 2 2 3 2 3" xfId="1004" xr:uid="{ED74CDAB-0348-4934-9B69-84CAA8774370}"/>
    <cellStyle name="Normal 13 2 2 3 3" xfId="1120" xr:uid="{6B445BDE-255C-4996-AC7D-7F3D6483E5B9}"/>
    <cellStyle name="Normal 13 2 2 3 4" xfId="890" xr:uid="{5CC707BB-B54F-4DE7-A654-F3A8F9C7515A}"/>
    <cellStyle name="Normal 13 2 2 4" xfId="727" xr:uid="{BBBF9789-6ECD-417E-8D96-760118FC6639}"/>
    <cellStyle name="Normal 13 2 2 4 2" xfId="1187" xr:uid="{676DA12C-FCEA-4BFB-9067-DD9AB5043B7D}"/>
    <cellStyle name="Normal 13 2 2 4 3" xfId="957" xr:uid="{29A11769-6974-420F-B119-CF91BB8AAAF0}"/>
    <cellStyle name="Normal 13 2 2 5" xfId="1073" xr:uid="{9BB1BEC8-A1A4-46F6-A5E1-51E3DA5A3A7E}"/>
    <cellStyle name="Normal 13 2 2 6" xfId="843" xr:uid="{D6EAFEA3-1D8E-4599-93D0-E120E959AFDF}"/>
    <cellStyle name="Normal 13 2 3" xfId="513" xr:uid="{00000000-0005-0000-0000-00004E020000}"/>
    <cellStyle name="Normal 13 2 3 2" xfId="641" xr:uid="{00000000-0005-0000-0000-00004F020000}"/>
    <cellStyle name="Normal 13 2 3 2 2" xfId="778" xr:uid="{B4AF2282-B0D2-478B-89A0-06C94235AEDC}"/>
    <cellStyle name="Normal 13 2 3 2 2 2" xfId="1238" xr:uid="{D81EA1BD-41D1-48A9-B479-51A9FB89EB86}"/>
    <cellStyle name="Normal 13 2 3 2 2 3" xfId="1008" xr:uid="{C9293F9F-50B3-4421-ADBE-F42F44C7D267}"/>
    <cellStyle name="Normal 13 2 3 2 3" xfId="1124" xr:uid="{C9CF934C-A86B-4BD7-BB3B-1DA85CA5198F}"/>
    <cellStyle name="Normal 13 2 3 2 4" xfId="894" xr:uid="{AB1B4BF2-43B8-47F0-8E73-20207AB98E54}"/>
    <cellStyle name="Normal 13 2 3 3" xfId="731" xr:uid="{D638219D-FAF2-4D70-972F-879DF1ADCC78}"/>
    <cellStyle name="Normal 13 2 3 3 2" xfId="1191" xr:uid="{FACB8ED8-5ADE-402B-BDB0-DC5C784C1828}"/>
    <cellStyle name="Normal 13 2 3 3 3" xfId="961" xr:uid="{126846A7-641D-470F-8EF8-877CEC9DA77D}"/>
    <cellStyle name="Normal 13 2 3 4" xfId="1077" xr:uid="{9417F1F1-3C2C-4DC3-8806-A6EFDD8221E1}"/>
    <cellStyle name="Normal 13 2 3 5" xfId="847" xr:uid="{9068B72E-F5DD-4141-9CDD-388CA753847F}"/>
    <cellStyle name="Normal 13 2 4" xfId="636" xr:uid="{00000000-0005-0000-0000-000050020000}"/>
    <cellStyle name="Normal 13 2 4 2" xfId="773" xr:uid="{924C57E5-2D63-4800-A70B-86DF745E6952}"/>
    <cellStyle name="Normal 13 2 4 2 2" xfId="1233" xr:uid="{8890878F-1D3A-416A-A917-A5AC57F19AC0}"/>
    <cellStyle name="Normal 13 2 4 2 3" xfId="1003" xr:uid="{06F2F64E-8374-4614-B82F-F09CB03234E6}"/>
    <cellStyle name="Normal 13 2 4 3" xfId="1119" xr:uid="{AFEE2515-4073-4C78-A9D6-08BBBA135AA1}"/>
    <cellStyle name="Normal 13 2 4 4" xfId="889" xr:uid="{BC9467E9-D679-4699-B186-2BE8E1768F79}"/>
    <cellStyle name="Normal 13 2 5" xfId="726" xr:uid="{13862D8D-C120-4ACD-9F73-65901595AA90}"/>
    <cellStyle name="Normal 13 2 5 2" xfId="1186" xr:uid="{859E5039-1A71-41A4-A777-A49370B4F27E}"/>
    <cellStyle name="Normal 13 2 5 3" xfId="956" xr:uid="{10D69ECC-B5BB-4181-9308-1E2E250EB863}"/>
    <cellStyle name="Normal 13 2 6" xfId="1072" xr:uid="{40A66731-1E2F-4030-908E-9261BA4AE7B2}"/>
    <cellStyle name="Normal 13 2 7" xfId="842" xr:uid="{303FA6E7-0802-4561-87E1-027EA20400FF}"/>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2 2 2" xfId="1240" xr:uid="{8E92349A-B6D1-4523-A618-01E8218C86B0}"/>
    <cellStyle name="Normal 13 3 2 2 2 3" xfId="1010" xr:uid="{33B7CA81-DA05-4974-95CC-59346E79F70A}"/>
    <cellStyle name="Normal 13 3 2 2 3" xfId="1126" xr:uid="{3F38826B-F941-4D26-85DE-BB4BAE273A41}"/>
    <cellStyle name="Normal 13 3 2 2 4" xfId="896" xr:uid="{0858E98F-EB2C-4F46-9798-5603D41665D3}"/>
    <cellStyle name="Normal 13 3 2 3" xfId="733" xr:uid="{C506AF63-BAF5-446B-8634-6B173C3D2277}"/>
    <cellStyle name="Normal 13 3 2 3 2" xfId="1193" xr:uid="{9200A4F2-8CDE-4A9F-8D2C-DB873B4A59C8}"/>
    <cellStyle name="Normal 13 3 2 3 3" xfId="963" xr:uid="{4EF01361-308F-4659-93A7-FFC0AD8F5B6E}"/>
    <cellStyle name="Normal 13 3 2 4" xfId="1079" xr:uid="{2123AEBD-D9DA-4C19-A52F-0DDB8D2E33B6}"/>
    <cellStyle name="Normal 13 3 2 5" xfId="849" xr:uid="{5F71F79E-DA58-418B-97FE-57DBC4398B4D}"/>
    <cellStyle name="Normal 13 3 3" xfId="642" xr:uid="{00000000-0005-0000-0000-000054020000}"/>
    <cellStyle name="Normal 13 3 3 2" xfId="779" xr:uid="{2D64F0B6-F2D4-4753-ACAB-B8970C19DF11}"/>
    <cellStyle name="Normal 13 3 3 2 2" xfId="1239" xr:uid="{B96592E1-7399-4959-961B-A5141E6A2CA0}"/>
    <cellStyle name="Normal 13 3 3 2 3" xfId="1009" xr:uid="{1D828E9F-8D0B-4CF3-9932-4ED46EDBFE65}"/>
    <cellStyle name="Normal 13 3 3 3" xfId="1125" xr:uid="{835FAC1F-BAE2-43BC-AECD-0BE0D046BBC0}"/>
    <cellStyle name="Normal 13 3 3 4" xfId="895" xr:uid="{FBCDD1D2-157F-4812-BDB9-CE551A1FE2E2}"/>
    <cellStyle name="Normal 13 3 4" xfId="732" xr:uid="{A8FFA28B-3FBA-4810-9FB7-E8BC8786E106}"/>
    <cellStyle name="Normal 13 3 4 2" xfId="1192" xr:uid="{206C4552-AB70-4E3F-8E5D-AC3791802012}"/>
    <cellStyle name="Normal 13 3 4 3" xfId="962" xr:uid="{DDD6EE70-698E-4576-95BF-7C62BC81DEEA}"/>
    <cellStyle name="Normal 13 3 5" xfId="1078" xr:uid="{11BABD1D-B8BB-472D-A7B2-FA8B08C3A6A0}"/>
    <cellStyle name="Normal 13 3 6" xfId="848" xr:uid="{B19EC74E-2ECD-4E07-BE3C-CF68B18F085A}"/>
    <cellStyle name="Normal 13 4" xfId="516" xr:uid="{00000000-0005-0000-0000-000055020000}"/>
    <cellStyle name="Normal 13 4 2" xfId="644" xr:uid="{00000000-0005-0000-0000-000056020000}"/>
    <cellStyle name="Normal 13 4 2 2" xfId="781" xr:uid="{1C21DE69-2493-4CFD-AB7C-13CD278C565F}"/>
    <cellStyle name="Normal 13 4 2 2 2" xfId="1241" xr:uid="{268BDB75-36A0-4449-B6F1-5DAFEBF457A1}"/>
    <cellStyle name="Normal 13 4 2 2 3" xfId="1011" xr:uid="{58461106-B7AB-44F5-9469-2BFDC44F123C}"/>
    <cellStyle name="Normal 13 4 2 3" xfId="1127" xr:uid="{532B5F42-5A80-466A-B203-5D5508A124A8}"/>
    <cellStyle name="Normal 13 4 2 4" xfId="897" xr:uid="{E86010B8-70DA-4BE3-8DD1-B6CEE0CFD593}"/>
    <cellStyle name="Normal 13 4 3" xfId="734" xr:uid="{38E01FFC-D61C-4E61-B3A4-423B54ECD7D6}"/>
    <cellStyle name="Normal 13 4 3 2" xfId="1194" xr:uid="{F3735438-58C1-40DE-826C-130DDC97F83C}"/>
    <cellStyle name="Normal 13 4 3 3" xfId="964" xr:uid="{F48B538F-E2EE-4F2C-96CF-A25F0E87717D}"/>
    <cellStyle name="Normal 13 4 4" xfId="1080" xr:uid="{A3816F85-1883-48B0-9231-587C5DA867DF}"/>
    <cellStyle name="Normal 13 4 5" xfId="850" xr:uid="{8F3A0E48-EC13-4020-97A4-3562E798C1C4}"/>
    <cellStyle name="Normal 13 5" xfId="635" xr:uid="{00000000-0005-0000-0000-000057020000}"/>
    <cellStyle name="Normal 13 5 2" xfId="772" xr:uid="{F8A01035-FD81-4170-AC37-95B4477EB95E}"/>
    <cellStyle name="Normal 13 5 2 2" xfId="1232" xr:uid="{E8D40FFB-9F8D-4542-80A9-4EBE29BBC49E}"/>
    <cellStyle name="Normal 13 5 2 3" xfId="1002" xr:uid="{F34154D6-F0CB-4295-B5F5-EFB83FD96D0C}"/>
    <cellStyle name="Normal 13 5 3" xfId="1118" xr:uid="{C08DAD4E-6CA5-42A4-B8F4-219F508E4DA5}"/>
    <cellStyle name="Normal 13 5 4" xfId="888" xr:uid="{9F8A7200-CDF7-4A26-A78B-0E49440851C3}"/>
    <cellStyle name="Normal 13 6" xfId="517" xr:uid="{00000000-0005-0000-0000-000058020000}"/>
    <cellStyle name="Normal 13 6 2" xfId="645" xr:uid="{00000000-0005-0000-0000-000059020000}"/>
    <cellStyle name="Normal 13 6 2 2" xfId="782" xr:uid="{57E1D229-3A53-40B5-BE22-FDB47E104338}"/>
    <cellStyle name="Normal 13 6 2 2 2" xfId="1242" xr:uid="{DB4A8A9D-800F-48FD-A500-89F3468064E7}"/>
    <cellStyle name="Normal 13 6 2 2 3" xfId="1012" xr:uid="{C1EDC7FE-4CF8-4201-843F-29F2099A788F}"/>
    <cellStyle name="Normal 13 6 2 3" xfId="1128" xr:uid="{A6597A8B-10F8-471F-BDA3-DDF1221DBE50}"/>
    <cellStyle name="Normal 13 6 2 4" xfId="898" xr:uid="{61AB9EB0-C650-48EA-8EF6-07C31D69A981}"/>
    <cellStyle name="Normal 13 6 3" xfId="735" xr:uid="{6D8D5F10-C45C-44AF-9B94-9F21A3A87E4B}"/>
    <cellStyle name="Normal 13 6 3 2" xfId="1195" xr:uid="{1C6B4A1C-F68D-4A28-9578-88F7DACC7DF4}"/>
    <cellStyle name="Normal 13 6 3 3" xfId="965" xr:uid="{8BB66C14-05CC-4C1A-B4B8-E232572537E7}"/>
    <cellStyle name="Normal 13 6 4" xfId="1081" xr:uid="{AB3992BA-D013-4C57-9265-26CE03DF1EA2}"/>
    <cellStyle name="Normal 13 6 5" xfId="851" xr:uid="{AC4AA3F3-9047-450C-AA35-23D6FCC87574}"/>
    <cellStyle name="Normal 13 7" xfId="725" xr:uid="{8A2E9159-67EF-4D2A-B9C2-AE5A64726B19}"/>
    <cellStyle name="Normal 13 7 2" xfId="1185" xr:uid="{FB76780D-8CE4-435B-A971-9E8EA03FB179}"/>
    <cellStyle name="Normal 13 7 3" xfId="955" xr:uid="{E471E879-0178-4F00-BAA2-AFA64850C8A6}"/>
    <cellStyle name="Normal 13 8" xfId="828" xr:uid="{EFDFA653-4B61-4972-8F4B-C60793DA36FB}"/>
    <cellStyle name="Normal 13 8 2" xfId="1058" xr:uid="{D1EDCF17-E6E7-482E-B5EA-F200B2AC65D8}"/>
    <cellStyle name="Normal 13 9" xfId="827" xr:uid="{D4C677BD-5786-4D10-8940-E8BAED57CE72}"/>
    <cellStyle name="Normal 13 9 2" xfId="1057" xr:uid="{C3F3D217-A3BB-4987-85DE-6805E4C36DAF}"/>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2 2 2" xfId="1243" xr:uid="{7D26661E-C9EE-4F58-8CDC-D9A14297A278}"/>
    <cellStyle name="Normal 2 2 2 2 2 3" xfId="1013" xr:uid="{EEFFE374-C4CA-430E-8816-566BDA3BD547}"/>
    <cellStyle name="Normal 2 2 2 2 3" xfId="1129" xr:uid="{DC4A4E65-FAC2-4A84-9475-B91011D46AEC}"/>
    <cellStyle name="Normal 2 2 2 2 4" xfId="899" xr:uid="{5897BFE4-C353-4E69-93B0-157429894CEA}"/>
    <cellStyle name="Normal 2 2 2 3" xfId="736" xr:uid="{A3802D78-3B2F-46A9-976C-16D5D1A814A2}"/>
    <cellStyle name="Normal 2 2 2 3 2" xfId="1196" xr:uid="{7FF1B6F9-0E66-4943-96A4-1B76BFD4CE26}"/>
    <cellStyle name="Normal 2 2 2 3 3" xfId="966" xr:uid="{39188812-CA11-4725-9367-9F5D753099FD}"/>
    <cellStyle name="Normal 2 2 2 4" xfId="1082" xr:uid="{24E31986-B574-47AF-BFC0-5F86627DD90F}"/>
    <cellStyle name="Normal 2 2 2 5" xfId="852" xr:uid="{15DB947D-6777-4D74-8724-12543FAFB9E8}"/>
    <cellStyle name="Normal 2 2 3" xfId="525" xr:uid="{00000000-0005-0000-0000-000062020000}"/>
    <cellStyle name="Normal 2 2 3 2" xfId="647" xr:uid="{00000000-0005-0000-0000-000063020000}"/>
    <cellStyle name="Normal 2 2 3 2 2" xfId="784" xr:uid="{C566D045-DC4F-4DC4-8267-F76C64080F82}"/>
    <cellStyle name="Normal 2 2 3 2 2 2" xfId="1244" xr:uid="{EAACDACF-6A7E-4FD5-8E66-0F34A2055CFA}"/>
    <cellStyle name="Normal 2 2 3 2 2 3" xfId="1014" xr:uid="{211987CA-47FC-48E0-84EF-F737A24E6D8E}"/>
    <cellStyle name="Normal 2 2 3 2 3" xfId="1130" xr:uid="{64C48E60-99E0-464E-AE1F-EE340B03C2D0}"/>
    <cellStyle name="Normal 2 2 3 2 4" xfId="900" xr:uid="{3C7C3A70-9FB6-456A-8573-DF5F3BBC556E}"/>
    <cellStyle name="Normal 2 2 3 3" xfId="737" xr:uid="{D9BD5694-2E8F-4E1C-9453-E73B38E022CC}"/>
    <cellStyle name="Normal 2 2 3 3 2" xfId="1197" xr:uid="{CADDB487-1D5E-4D5E-8776-1503AE5015B4}"/>
    <cellStyle name="Normal 2 2 3 3 3" xfId="967" xr:uid="{14BACC7C-28AC-459A-93F3-0F0A8F0A0424}"/>
    <cellStyle name="Normal 2 2 3 4" xfId="1083" xr:uid="{F86F691F-3CE1-4336-9347-3D7F36BC224F}"/>
    <cellStyle name="Normal 2 2 3 5" xfId="853" xr:uid="{0D39E0AE-62B2-42BA-8CB0-CC4A41735BEF}"/>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2 2 2" xfId="1245" xr:uid="{EEFD813D-0814-483D-8988-830ECD93F7B1}"/>
    <cellStyle name="Normal 2 3 2 2 2 3" xfId="1015" xr:uid="{D82CDF61-9528-441A-A7A4-802CF83BDA59}"/>
    <cellStyle name="Normal 2 3 2 2 3" xfId="1131" xr:uid="{1B549E70-7BB1-4300-94C5-7292DB6F38AD}"/>
    <cellStyle name="Normal 2 3 2 2 4" xfId="901" xr:uid="{36E34715-831D-49AA-A34E-208511A34B63}"/>
    <cellStyle name="Normal 2 3 2 3" xfId="738" xr:uid="{9AB5990D-0C25-4A4B-BDB5-317FA693F5A2}"/>
    <cellStyle name="Normal 2 3 2 3 2" xfId="1198" xr:uid="{67D1A20F-62AD-45C3-A04D-CCF74DD685DF}"/>
    <cellStyle name="Normal 2 3 2 3 3" xfId="968" xr:uid="{66CEDECE-01E6-434B-ACF1-BFD60ECF7FE8}"/>
    <cellStyle name="Normal 2 3 2 4" xfId="1084" xr:uid="{8741AAA6-0607-49E3-8382-16D5F4E12EA3}"/>
    <cellStyle name="Normal 2 3 2 5" xfId="854" xr:uid="{3A1995A3-8465-484B-99DF-9F686C08012F}"/>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2 2 2" xfId="1246" xr:uid="{5D57B953-4886-465F-9F73-FDEF35E7C216}"/>
    <cellStyle name="Normal 2 4 2 2 2 3" xfId="1016" xr:uid="{E17A26AD-815F-481D-9F1C-276F19D12DD3}"/>
    <cellStyle name="Normal 2 4 2 2 3" xfId="1132" xr:uid="{DE61DB55-7DF8-4CB2-8E51-2D602AD02569}"/>
    <cellStyle name="Normal 2 4 2 2 4" xfId="902" xr:uid="{14B50E6D-09E7-4DF1-B116-75A3B6FEFC59}"/>
    <cellStyle name="Normal 2 4 2 3" xfId="739" xr:uid="{5D198248-154E-4873-9612-83DD012631A4}"/>
    <cellStyle name="Normal 2 4 2 3 2" xfId="1199" xr:uid="{70611AED-365D-45F6-8873-70F681056CB3}"/>
    <cellStyle name="Normal 2 4 2 3 3" xfId="969" xr:uid="{068FB6C4-67AE-422D-85F5-994AA02D2004}"/>
    <cellStyle name="Normal 2 4 2 4" xfId="1085" xr:uid="{FC6AD66C-021D-480B-A3EF-BF82C9BF199C}"/>
    <cellStyle name="Normal 2 4 2 5" xfId="855" xr:uid="{17C4B5DC-8CB7-401A-96A9-D4F91EFC29BD}"/>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2 2 2" xfId="1247" xr:uid="{56AF81D4-0128-4937-80A2-D31744BD5963}"/>
    <cellStyle name="Normal 3 2 2 2 3" xfId="1017" xr:uid="{2305B374-D713-4618-860F-DE5E8460B684}"/>
    <cellStyle name="Normal 3 2 2 3" xfId="1133" xr:uid="{330F62D8-4983-4EB8-B507-392FD7B90F33}"/>
    <cellStyle name="Normal 3 2 2 4" xfId="903" xr:uid="{8F753354-AD26-4E19-8B11-88F135D6219E}"/>
    <cellStyle name="Normal 3 2 3" xfId="740" xr:uid="{377DC67A-60E6-48D5-A9E8-578699562D33}"/>
    <cellStyle name="Normal 3 2 3 2" xfId="1200" xr:uid="{97D84C38-7390-4BC6-B84E-54D2C152E35A}"/>
    <cellStyle name="Normal 3 2 3 3" xfId="970" xr:uid="{1A78CCE4-E572-41B3-BB2E-4468304A211A}"/>
    <cellStyle name="Normal 3 2 4" xfId="1086" xr:uid="{0C796603-CB78-4159-B6CF-3BBB74D15284}"/>
    <cellStyle name="Normal 3 2 5" xfId="856" xr:uid="{AC83E8EE-EFD8-44F0-9F4C-FEDEC1262875}"/>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2 2 2" xfId="1248" xr:uid="{6B4EAC73-1D34-4F2D-A08B-3F65C3C4B4A3}"/>
    <cellStyle name="Normal 3 4 2 2 3" xfId="1018" xr:uid="{29E3D52E-03A3-4461-8BD2-6B60801541BF}"/>
    <cellStyle name="Normal 3 4 2 3" xfId="1134" xr:uid="{B331F4C0-653A-4FC0-A301-061874EB7C9C}"/>
    <cellStyle name="Normal 3 4 2 4" xfId="904" xr:uid="{DD31786C-5847-4A55-A0E6-2ACCBB868E76}"/>
    <cellStyle name="Normal 3 4 3" xfId="741" xr:uid="{3EA5D8E4-6834-4490-B126-B0CDD22E95FC}"/>
    <cellStyle name="Normal 3 4 3 2" xfId="1201" xr:uid="{24DB7894-E971-4256-8102-BEAB6A92CC10}"/>
    <cellStyle name="Normal 3 4 3 3" xfId="971" xr:uid="{AFBD7BCD-014A-45DB-B230-C8DCD473B966}"/>
    <cellStyle name="Normal 3 4 4" xfId="1087" xr:uid="{60A0C2D9-8382-4EA5-B854-A850A8B63EA8}"/>
    <cellStyle name="Normal 3 4 5" xfId="857" xr:uid="{72B74E7D-B5E2-48CD-8D59-5F2FC3405332}"/>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2 2 2" xfId="1251" xr:uid="{6F1D35BD-3586-4610-9D91-D56329669AC1}"/>
    <cellStyle name="Normal 3 8 2 2 2 2 3" xfId="1021" xr:uid="{2F264DC4-09B0-4A69-BA03-2260D336A956}"/>
    <cellStyle name="Normal 3 8 2 2 2 3" xfId="1137" xr:uid="{818F3555-EFBB-4C4C-ABB9-5BA24DA58C57}"/>
    <cellStyle name="Normal 3 8 2 2 2 4" xfId="907" xr:uid="{C8419078-898C-469F-9A6A-2A498C2D8801}"/>
    <cellStyle name="Normal 3 8 2 2 3" xfId="744" xr:uid="{308FA54C-9BC3-4284-9C32-F899617D1BC3}"/>
    <cellStyle name="Normal 3 8 2 2 3 2" xfId="1204" xr:uid="{1AE0DFB3-7B79-4DD0-B80F-9053E15C8CD1}"/>
    <cellStyle name="Normal 3 8 2 2 3 3" xfId="974" xr:uid="{98ADEF97-6B42-49E5-8C6A-3055836B54FC}"/>
    <cellStyle name="Normal 3 8 2 2 4" xfId="1090" xr:uid="{6238B7BA-CE9D-415B-B290-69638D85AAB6}"/>
    <cellStyle name="Normal 3 8 2 2 5" xfId="860" xr:uid="{A55F373F-B9AB-4625-93FF-E1C71E613077}"/>
    <cellStyle name="Normal 3 8 2 3" xfId="653" xr:uid="{00000000-0005-0000-0000-000077020000}"/>
    <cellStyle name="Normal 3 8 2 3 2" xfId="790" xr:uid="{69921434-A489-4286-ADDD-AD50D353D66D}"/>
    <cellStyle name="Normal 3 8 2 3 2 2" xfId="1250" xr:uid="{3A822605-D09D-4454-9626-C495F6A07CA5}"/>
    <cellStyle name="Normal 3 8 2 3 2 3" xfId="1020" xr:uid="{2FE028C5-228E-4634-9FC4-C0B0A1DD5A48}"/>
    <cellStyle name="Normal 3 8 2 3 3" xfId="1136" xr:uid="{27825A5E-411B-4AE2-AB5F-AC9DA2DA2C37}"/>
    <cellStyle name="Normal 3 8 2 3 4" xfId="906" xr:uid="{96C21CA5-EDFD-4A83-A165-1C25DA7BE01D}"/>
    <cellStyle name="Normal 3 8 2 4" xfId="743" xr:uid="{AAEE4AB8-02EC-474A-8844-C6400B8C5517}"/>
    <cellStyle name="Normal 3 8 2 4 2" xfId="1203" xr:uid="{341189DD-E660-406D-B7CC-25D06A665173}"/>
    <cellStyle name="Normal 3 8 2 4 3" xfId="973" xr:uid="{DE8E7C25-51B8-451F-870D-14BF328264FB}"/>
    <cellStyle name="Normal 3 8 2 5" xfId="1089" xr:uid="{B6BA3A3D-1E2E-4464-A527-8F4751A84644}"/>
    <cellStyle name="Normal 3 8 2 6" xfId="859" xr:uid="{F392511A-D38E-4534-BFB1-F8A68058447F}"/>
    <cellStyle name="Normal 3 8 3" xfId="540" xr:uid="{00000000-0005-0000-0000-000078020000}"/>
    <cellStyle name="Normal 3 8 3 2" xfId="655" xr:uid="{00000000-0005-0000-0000-000079020000}"/>
    <cellStyle name="Normal 3 8 3 2 2" xfId="792" xr:uid="{F1F1E672-46F7-4F96-AD70-77C2114D89F8}"/>
    <cellStyle name="Normal 3 8 3 2 2 2" xfId="1252" xr:uid="{44A05266-A064-47BA-82A4-A0E3028CBB9B}"/>
    <cellStyle name="Normal 3 8 3 2 2 3" xfId="1022" xr:uid="{D5FC3FDE-1B4C-4E84-99CC-6DDDE9D5A39D}"/>
    <cellStyle name="Normal 3 8 3 2 3" xfId="1138" xr:uid="{8A600A23-2C34-4EF8-B48C-39C1EFD81B37}"/>
    <cellStyle name="Normal 3 8 3 2 4" xfId="908" xr:uid="{520CDE9A-BF68-40C0-A6AC-67C94D651FE4}"/>
    <cellStyle name="Normal 3 8 3 3" xfId="745" xr:uid="{AF3DC75E-05A9-4174-BE89-59F25C5D1C4B}"/>
    <cellStyle name="Normal 3 8 3 3 2" xfId="1205" xr:uid="{B4AD9373-A21F-4D90-8F20-3E55616E1C5F}"/>
    <cellStyle name="Normal 3 8 3 3 3" xfId="975" xr:uid="{9823AFB7-98DF-49E0-98C3-1481531E9656}"/>
    <cellStyle name="Normal 3 8 3 4" xfId="1091" xr:uid="{C89096FC-71C3-48D3-B3BF-44A7B060C256}"/>
    <cellStyle name="Normal 3 8 3 5" xfId="861" xr:uid="{C051B1D6-F59C-42C7-B37D-A7850D980EE4}"/>
    <cellStyle name="Normal 3 8 4" xfId="652" xr:uid="{00000000-0005-0000-0000-00007A020000}"/>
    <cellStyle name="Normal 3 8 4 2" xfId="789" xr:uid="{CA7AF605-D634-4851-8C95-3635FFCD681C}"/>
    <cellStyle name="Normal 3 8 4 2 2" xfId="1249" xr:uid="{36076720-7526-43C2-99C6-94E6D632D69B}"/>
    <cellStyle name="Normal 3 8 4 2 3" xfId="1019" xr:uid="{92304E56-9C9A-4F25-9687-628C140D85A8}"/>
    <cellStyle name="Normal 3 8 4 3" xfId="1135" xr:uid="{FF089FE0-65CC-48A6-B4B7-D66889BD1632}"/>
    <cellStyle name="Normal 3 8 4 4" xfId="905" xr:uid="{ABF245AE-67A6-4EE4-92C5-BB65AFA2D54B}"/>
    <cellStyle name="Normal 3 8 5" xfId="742" xr:uid="{C5F7FE80-F11C-4EC4-8219-37EABB1B2D82}"/>
    <cellStyle name="Normal 3 8 5 2" xfId="1202" xr:uid="{295F2632-DC1B-410A-8266-A19464299A02}"/>
    <cellStyle name="Normal 3 8 5 3" xfId="972" xr:uid="{D6B519EB-60D8-4490-9B72-486AC88A7442}"/>
    <cellStyle name="Normal 3 8 6" xfId="1088" xr:uid="{CA59B566-787B-42FC-89BE-559EDDDC502D}"/>
    <cellStyle name="Normal 3 8 7" xfId="858" xr:uid="{D58A1253-4C2C-4F74-AFB7-2711FDEC42C0}"/>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2 2 2" xfId="1253" xr:uid="{795820D5-FF69-41A1-916A-99C3778DE52C}"/>
    <cellStyle name="Normal 4 2 2 2 3" xfId="1023" xr:uid="{5A97A033-6B00-4933-9A17-AFFBE7B210F4}"/>
    <cellStyle name="Normal 4 2 2 3" xfId="1139" xr:uid="{13935057-E4F9-4CE5-B408-DB030A1FE9C6}"/>
    <cellStyle name="Normal 4 2 2 4" xfId="909" xr:uid="{67D0275A-788B-4211-B5BE-3A6D1228563C}"/>
    <cellStyle name="Normal 4 2 3" xfId="746" xr:uid="{E1A365CE-2A0C-4728-92E4-8FEDE92E0FDB}"/>
    <cellStyle name="Normal 4 2 3 2" xfId="1206" xr:uid="{5EFBFD28-E18B-459C-A9DA-1E05815CF4DE}"/>
    <cellStyle name="Normal 4 2 3 3" xfId="976" xr:uid="{AE9B1C1B-6016-41A6-B4BE-B297BD2E0C4C}"/>
    <cellStyle name="Normal 4 2 4" xfId="1092" xr:uid="{5AE015F3-8B19-4E25-8846-BC1519DB119C}"/>
    <cellStyle name="Normal 4 2 5" xfId="862" xr:uid="{1733A001-39B6-41BF-8596-054E3B8992CF}"/>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2 2 2" xfId="1254" xr:uid="{3AC1204F-5AF8-4FAD-A921-98723364084F}"/>
    <cellStyle name="Normal 4 4 2 2 3" xfId="1024" xr:uid="{3248FA71-0ED2-4384-BDFA-6439377A4706}"/>
    <cellStyle name="Normal 4 4 2 3" xfId="1140" xr:uid="{78D5C1C8-A627-4346-8ED4-BF6A3B7FFBEF}"/>
    <cellStyle name="Normal 4 4 2 4" xfId="910" xr:uid="{B13A54CF-9F19-4963-B241-AB23BF7CE43A}"/>
    <cellStyle name="Normal 4 4 3" xfId="747" xr:uid="{A928AF69-0930-413E-95DF-60F9FA2F0336}"/>
    <cellStyle name="Normal 4 4 3 2" xfId="1207" xr:uid="{64EB0BED-0F9D-42BB-98AA-E75E53B66A68}"/>
    <cellStyle name="Normal 4 4 3 3" xfId="977" xr:uid="{1082706A-7277-455D-B37B-57CBF1833A81}"/>
    <cellStyle name="Normal 4 4 4" xfId="1093" xr:uid="{8ACFCCFB-E04D-4A15-89F4-C3A922E0C2BB}"/>
    <cellStyle name="Normal 4 4 5" xfId="863" xr:uid="{4646DAA3-4501-42DC-8717-5F470F8B04EF}"/>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2 2 2" xfId="1255" xr:uid="{BE1AC7CE-DD0E-493B-84BF-D2454BE68948}"/>
    <cellStyle name="Normal 5 3 2 2 3" xfId="1025" xr:uid="{F2A77850-4079-4431-BEED-77B6E29311D4}"/>
    <cellStyle name="Normal 5 3 2 3" xfId="1141" xr:uid="{585EDB8C-EA50-4BC7-91BB-19732DE8AD93}"/>
    <cellStyle name="Normal 5 3 2 4" xfId="911" xr:uid="{49A17E38-50B5-4B83-95FD-A4169462287D}"/>
    <cellStyle name="Normal 5 3 3" xfId="748" xr:uid="{576DE7CE-395A-4AE2-9596-6E4815B24A6D}"/>
    <cellStyle name="Normal 5 3 3 2" xfId="1208" xr:uid="{9562183A-1E54-4F20-B5E1-96EEB67B4D70}"/>
    <cellStyle name="Normal 5 3 3 3" xfId="978" xr:uid="{1E92C120-67B0-4961-8B9E-286998FEE1BF}"/>
    <cellStyle name="Normal 5 3 4" xfId="1094" xr:uid="{AC5CFD0A-9B2B-4A16-B735-BEE9B410FAAA}"/>
    <cellStyle name="Normal 5 3 5" xfId="864" xr:uid="{93BEFF68-321D-4CDD-9211-D3A70D65E441}"/>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2 2 2" xfId="1257" xr:uid="{188E901E-AF37-4C29-93DE-B0076DAACB5B}"/>
    <cellStyle name="Normal 6 2 2 2 3" xfId="1027" xr:uid="{FF915701-3A75-4B02-8B6A-20163113A5BF}"/>
    <cellStyle name="Normal 6 2 2 3" xfId="1143" xr:uid="{FBC0DE39-220C-402E-8CE9-3255B50D0785}"/>
    <cellStyle name="Normal 6 2 2 4" xfId="913" xr:uid="{F8EBF5C4-C1EF-4949-853D-990ADA2A2517}"/>
    <cellStyle name="Normal 6 2 3" xfId="750" xr:uid="{557B45E5-E9AC-41E2-A811-61F73279F30D}"/>
    <cellStyle name="Normal 6 2 3 2" xfId="1210" xr:uid="{5A7219A0-3705-4250-B77D-036DCFB695CA}"/>
    <cellStyle name="Normal 6 2 3 3" xfId="980" xr:uid="{F3353770-43F3-46A1-8223-FA4B0BEB6AF5}"/>
    <cellStyle name="Normal 6 2 4" xfId="1096" xr:uid="{C37E6FFF-9A8A-45D2-B876-F112D0A59DB6}"/>
    <cellStyle name="Normal 6 2 5" xfId="866" xr:uid="{313A8BB7-4B3C-4BD9-AEB5-BE402334452E}"/>
    <cellStyle name="Normal 6 3" xfId="571" xr:uid="{00000000-0005-0000-0000-00009D020000}"/>
    <cellStyle name="Normal 6 4" xfId="659" xr:uid="{00000000-0005-0000-0000-00009E020000}"/>
    <cellStyle name="Normal 6 4 2" xfId="796" xr:uid="{94F48A41-6835-47F0-9973-4CC85AEA90D4}"/>
    <cellStyle name="Normal 6 4 2 2" xfId="1256" xr:uid="{94510D0F-3267-47A1-9F6A-189D34F5E6C4}"/>
    <cellStyle name="Normal 6 4 2 3" xfId="1026" xr:uid="{D0902C74-322E-463B-A64F-C9776632664C}"/>
    <cellStyle name="Normal 6 4 3" xfId="1142" xr:uid="{0559AF78-44CD-4372-A952-23467ADA567A}"/>
    <cellStyle name="Normal 6 4 4" xfId="912" xr:uid="{1318BED2-778E-4FF0-AAFC-5B99992CFA5F}"/>
    <cellStyle name="Normal 6 5" xfId="749" xr:uid="{F98FC477-0AD5-4A86-A589-DD2204455DBE}"/>
    <cellStyle name="Normal 6 5 2" xfId="1209" xr:uid="{657E44FE-4706-45C5-BBBB-36FFEBE52FF0}"/>
    <cellStyle name="Normal 6 5 3" xfId="979" xr:uid="{F7A92DA1-F638-45F7-AB09-D1BD9DD8EC0D}"/>
    <cellStyle name="Normal 6 6" xfId="1095" xr:uid="{1943FAF6-BB22-4410-8E60-0F6377FF87CB}"/>
    <cellStyle name="Normal 6 7" xfId="865" xr:uid="{3F141D5E-AD82-4C4B-8153-95C107066BBD}"/>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 9 2 2" xfId="1285" xr:uid="{A6772AEE-B7D1-43B1-A2BB-D0E3978BAE43}"/>
    <cellStyle name="Normal 9 2 3" xfId="1055" xr:uid="{DE334C74-0C6F-4073-A4A2-D718C43E1E53}"/>
    <cellStyle name="Normal 9 3" xfId="1171" xr:uid="{87D96C20-D4C7-4476-8E23-7756B45780FB}"/>
    <cellStyle name="Normal 9 4" xfId="941" xr:uid="{26C2DC1F-8019-4070-9C9F-0645AE388D66}"/>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2 2 2" xfId="1258" xr:uid="{06724A37-3811-4F4D-83DA-F812CF473388}"/>
    <cellStyle name="Note 2 2 2 3" xfId="1028" xr:uid="{3C4F7462-0B5F-4A2D-9BD8-57B7C5BBEF3A}"/>
    <cellStyle name="Note 2 2 3" xfId="1144" xr:uid="{20664DC8-1862-4A58-978C-AE7D1022B9B3}"/>
    <cellStyle name="Note 2 2 4" xfId="914" xr:uid="{F93658C6-35C3-4A86-AF77-EFC86D43BC04}"/>
    <cellStyle name="Note 2 3" xfId="751" xr:uid="{AC5340EE-478E-47DC-8896-BD46672619DE}"/>
    <cellStyle name="Note 2 3 2" xfId="1211" xr:uid="{DD9B7FDD-4C05-4033-8CA3-0202D0CC0016}"/>
    <cellStyle name="Note 2 3 3" xfId="981" xr:uid="{C3E75A48-30A8-4A12-B0B3-368BEF86EFAC}"/>
    <cellStyle name="Note 2 4" xfId="1097" xr:uid="{6B876CD0-7C61-45F9-950F-67B9D6064A22}"/>
    <cellStyle name="Note 2 5" xfId="867" xr:uid="{8CE6B1FD-7781-4D6F-A029-C67D9DB59F45}"/>
    <cellStyle name="Note 3" xfId="712" xr:uid="{00000000-0005-0000-0000-0000A6020000}"/>
    <cellStyle name="Note 3 2" xfId="826" xr:uid="{BE69DA9A-320A-423F-A18C-65A987CEC7F4}"/>
    <cellStyle name="Note 3 2 2" xfId="1286" xr:uid="{B7EC3C79-43B9-407F-BEE5-88DDDDD5B72B}"/>
    <cellStyle name="Note 3 2 3" xfId="1056" xr:uid="{44856E14-21DE-4620-A12B-E8150008C7FD}"/>
    <cellStyle name="Note 3 3" xfId="1172" xr:uid="{CCE05400-1804-4942-B9B6-D481E7A9747D}"/>
    <cellStyle name="Note 3 4" xfId="942" xr:uid="{4F26FBFB-0515-4EE8-AE29-B6372C90019D}"/>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2 2 2" xfId="1262" xr:uid="{F2175A29-A14C-4054-8456-B2DD618C0BF4}"/>
    <cellStyle name="Standard 4 2 2 2 2 2 3" xfId="1032" xr:uid="{391FBF7F-F52B-42AE-88A6-A55B6AE6E76B}"/>
    <cellStyle name="Standard 4 2 2 2 2 3" xfId="1148" xr:uid="{EDBC9E39-DA34-47FE-B672-380196F76713}"/>
    <cellStyle name="Standard 4 2 2 2 2 4" xfId="918" xr:uid="{DF8E6826-1D28-4630-97E9-BC11023B9FD2}"/>
    <cellStyle name="Standard 4 2 2 2 3" xfId="755" xr:uid="{3717BDF9-DF18-469D-A1A6-133293EAB916}"/>
    <cellStyle name="Standard 4 2 2 2 3 2" xfId="1215" xr:uid="{F679B64E-BC97-421E-A2F3-4BAC3E1AACF8}"/>
    <cellStyle name="Standard 4 2 2 2 3 3" xfId="985" xr:uid="{D65FCB4A-5B3A-4469-9442-1A43D4828DC5}"/>
    <cellStyle name="Standard 4 2 2 2 4" xfId="1101" xr:uid="{90B47B7D-753E-43E6-A5EF-73725E1565A8}"/>
    <cellStyle name="Standard 4 2 2 2 5" xfId="871" xr:uid="{9B2E799D-6ECC-47A9-952B-A9918707230A}"/>
    <cellStyle name="Standard 4 2 2 3" xfId="665" xr:uid="{00000000-0005-0000-0000-0000B2020000}"/>
    <cellStyle name="Standard 4 2 2 3 2" xfId="801" xr:uid="{B519ACEB-8D15-4BAB-914A-A2C2D0673E85}"/>
    <cellStyle name="Standard 4 2 2 3 2 2" xfId="1261" xr:uid="{2C6A9B9D-E229-4E6A-96AC-8962CCEA42C5}"/>
    <cellStyle name="Standard 4 2 2 3 2 3" xfId="1031" xr:uid="{93F7C316-2FEC-4A0D-867D-A4BDB8FDCF53}"/>
    <cellStyle name="Standard 4 2 2 3 3" xfId="1147" xr:uid="{DF1E71A9-1A75-4D44-BB0D-4FC5543E15EA}"/>
    <cellStyle name="Standard 4 2 2 3 4" xfId="917" xr:uid="{53358B3D-C26A-4EC8-B5C6-C3EE45C69568}"/>
    <cellStyle name="Standard 4 2 2 4" xfId="754" xr:uid="{CC2F9681-7221-4E0B-BE58-DE34D4DC40CF}"/>
    <cellStyle name="Standard 4 2 2 4 2" xfId="1214" xr:uid="{601DC5EA-EF19-4452-B507-D87B372104A7}"/>
    <cellStyle name="Standard 4 2 2 4 3" xfId="984" xr:uid="{AA011D14-E78E-40B4-BFBE-9474ACE362B4}"/>
    <cellStyle name="Standard 4 2 2 5" xfId="1100" xr:uid="{5FCA0EE9-63E7-4E97-99FC-C5E631737C90}"/>
    <cellStyle name="Standard 4 2 2 6" xfId="870" xr:uid="{F100B278-0571-4D1A-82EF-78CF6A643B53}"/>
    <cellStyle name="Standard 4 2 3" xfId="584" xr:uid="{00000000-0005-0000-0000-0000B3020000}"/>
    <cellStyle name="Standard 4 2 3 2" xfId="667" xr:uid="{00000000-0005-0000-0000-0000B4020000}"/>
    <cellStyle name="Standard 4 2 3 2 2" xfId="803" xr:uid="{B5FE6E75-B41F-4CC0-BF1F-33B763CE0A2C}"/>
    <cellStyle name="Standard 4 2 3 2 2 2" xfId="1263" xr:uid="{92B390AF-23C1-47FD-AAD6-DF47231D64EE}"/>
    <cellStyle name="Standard 4 2 3 2 2 3" xfId="1033" xr:uid="{2F927894-5E12-4774-A201-DC4DB7AE6C98}"/>
    <cellStyle name="Standard 4 2 3 2 3" xfId="1149" xr:uid="{69A41BCE-2B28-4A57-B0BB-7C83743A4C31}"/>
    <cellStyle name="Standard 4 2 3 2 4" xfId="919" xr:uid="{3651F644-7CD3-47EA-B270-3F2F12249213}"/>
    <cellStyle name="Standard 4 2 3 3" xfId="756" xr:uid="{A64374BC-823F-49AF-B773-E84014AFDB70}"/>
    <cellStyle name="Standard 4 2 3 3 2" xfId="1216" xr:uid="{1E4FBEDF-E70B-4219-9C33-DA51F26C29AC}"/>
    <cellStyle name="Standard 4 2 3 3 3" xfId="986" xr:uid="{BF37EA58-B43E-4BEA-8321-99FF82FFE6EA}"/>
    <cellStyle name="Standard 4 2 3 4" xfId="1102" xr:uid="{85E845BF-EFC4-4F89-B755-E68617ECBDD2}"/>
    <cellStyle name="Standard 4 2 3 5" xfId="872" xr:uid="{4507BF60-A317-41FE-A87C-6B118E654977}"/>
    <cellStyle name="Standard 4 2 4" xfId="664" xr:uid="{00000000-0005-0000-0000-0000B5020000}"/>
    <cellStyle name="Standard 4 2 4 2" xfId="800" xr:uid="{9C2C791D-563B-4AED-BAA8-BB47B68C5354}"/>
    <cellStyle name="Standard 4 2 4 2 2" xfId="1260" xr:uid="{EF43F965-E9B8-4B87-9917-B7724F55AC97}"/>
    <cellStyle name="Standard 4 2 4 2 3" xfId="1030" xr:uid="{79480ADF-8F46-4591-A103-F64C6A4F60CD}"/>
    <cellStyle name="Standard 4 2 4 3" xfId="1146" xr:uid="{03D4E6AE-69A2-47A8-A98B-672F9040BD12}"/>
    <cellStyle name="Standard 4 2 4 4" xfId="916" xr:uid="{D87E3E60-4779-4DBC-B045-AC3764649D55}"/>
    <cellStyle name="Standard 4 2 5" xfId="753" xr:uid="{A197A41C-0F12-46AA-AE19-171F357B5002}"/>
    <cellStyle name="Standard 4 2 5 2" xfId="1213" xr:uid="{6FF309B2-A2D8-4717-9533-1E10E202BB72}"/>
    <cellStyle name="Standard 4 2 5 3" xfId="983" xr:uid="{09939082-2D4E-4826-BFE9-6990BC5A0FBA}"/>
    <cellStyle name="Standard 4 2 6" xfId="1099" xr:uid="{71A26A0E-0BCB-4845-BBF9-814EA03B5CFF}"/>
    <cellStyle name="Standard 4 2 7" xfId="869" xr:uid="{711E1265-1DF7-41BC-B5B7-25FC1677474C}"/>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2 2 2" xfId="1265" xr:uid="{D0A50E11-7737-4F24-8750-6838F64B294B}"/>
    <cellStyle name="Standard 4 3 2 2 2 3" xfId="1035" xr:uid="{08D83B45-4B54-4659-80F7-73C1DF2321A4}"/>
    <cellStyle name="Standard 4 3 2 2 3" xfId="1151" xr:uid="{533A871B-4788-4A6C-A08F-195A12C169A7}"/>
    <cellStyle name="Standard 4 3 2 2 4" xfId="921" xr:uid="{DB767AA2-3F48-4F6A-9B32-A5B00071C938}"/>
    <cellStyle name="Standard 4 3 2 3" xfId="758" xr:uid="{331D8F24-399E-43AE-9199-C0CEBBDF18BC}"/>
    <cellStyle name="Standard 4 3 2 3 2" xfId="1218" xr:uid="{C529C9FE-4F85-4FFB-A3D7-5E2942B4B66B}"/>
    <cellStyle name="Standard 4 3 2 3 3" xfId="988" xr:uid="{1C606C32-5903-40FE-A49D-5B0EB5BAEFE9}"/>
    <cellStyle name="Standard 4 3 2 4" xfId="1104" xr:uid="{99DD9AB1-5CF8-4153-8CAE-36C1954A1F92}"/>
    <cellStyle name="Standard 4 3 2 5" xfId="874" xr:uid="{1BE8BD0E-B257-49C0-BF52-B2E519AD7509}"/>
    <cellStyle name="Standard 4 3 3" xfId="668" xr:uid="{00000000-0005-0000-0000-0000B9020000}"/>
    <cellStyle name="Standard 4 3 3 2" xfId="804" xr:uid="{D9FC3651-C083-4A3A-BBEB-35BDB75E6856}"/>
    <cellStyle name="Standard 4 3 3 2 2" xfId="1264" xr:uid="{C4DC31D7-373C-4EA5-AD3D-DB814FA3A79C}"/>
    <cellStyle name="Standard 4 3 3 2 3" xfId="1034" xr:uid="{4EC38862-1ED2-4341-B088-709E445BD944}"/>
    <cellStyle name="Standard 4 3 3 3" xfId="1150" xr:uid="{97DEA271-0434-47BD-AEE6-E70FE869C4CB}"/>
    <cellStyle name="Standard 4 3 3 4" xfId="920" xr:uid="{8004DE7F-92A0-4703-959F-3008AE482162}"/>
    <cellStyle name="Standard 4 3 4" xfId="757" xr:uid="{B582CC8D-4531-472B-9421-10B8AF6BE8B9}"/>
    <cellStyle name="Standard 4 3 4 2" xfId="1217" xr:uid="{A8F69D3F-3778-41A9-9847-87A04CB9AFDC}"/>
    <cellStyle name="Standard 4 3 4 3" xfId="987" xr:uid="{0E260D00-32DB-44D5-A630-D219995D68FB}"/>
    <cellStyle name="Standard 4 3 5" xfId="1103" xr:uid="{C3D6413B-C0D7-4683-BF83-339694A280A8}"/>
    <cellStyle name="Standard 4 3 6" xfId="873" xr:uid="{C85E51DB-8B66-4E3C-B868-E3AC09311EBD}"/>
    <cellStyle name="Standard 4 4" xfId="587" xr:uid="{00000000-0005-0000-0000-0000BA020000}"/>
    <cellStyle name="Standard 4 4 2" xfId="670" xr:uid="{00000000-0005-0000-0000-0000BB020000}"/>
    <cellStyle name="Standard 4 4 2 2" xfId="806" xr:uid="{FA8A2B66-1108-407C-9F13-364C6D5A5AC0}"/>
    <cellStyle name="Standard 4 4 2 2 2" xfId="1266" xr:uid="{612F9B08-E974-41CA-AD23-7285CEC269D0}"/>
    <cellStyle name="Standard 4 4 2 2 3" xfId="1036" xr:uid="{91918BB6-300E-41A7-A8E9-705575DE2B13}"/>
    <cellStyle name="Standard 4 4 2 3" xfId="1152" xr:uid="{508E9369-0D1A-4577-9F4A-0F68CB542FE1}"/>
    <cellStyle name="Standard 4 4 2 4" xfId="922" xr:uid="{6A4B1E02-A7FA-4498-85B7-DCE5DB79A8B7}"/>
    <cellStyle name="Standard 4 4 3" xfId="759" xr:uid="{1DA9F4F4-EBC5-4578-BE84-7407C5EC93C7}"/>
    <cellStyle name="Standard 4 4 3 2" xfId="1219" xr:uid="{3BC2617C-13A0-4731-8E82-DC8FB42F2ECE}"/>
    <cellStyle name="Standard 4 4 3 3" xfId="989" xr:uid="{3794D3C2-46D0-4823-8CEB-B4BF20733492}"/>
    <cellStyle name="Standard 4 4 4" xfId="1105" xr:uid="{F2E22A2F-57DE-4281-BDB5-E11AEAF1B057}"/>
    <cellStyle name="Standard 4 4 5" xfId="875" xr:uid="{34BD5BE9-05EB-4EC3-8ADE-551E3AD77C5C}"/>
    <cellStyle name="Standard 4 5" xfId="663" xr:uid="{00000000-0005-0000-0000-0000BC020000}"/>
    <cellStyle name="Standard 4 5 2" xfId="799" xr:uid="{C39C8FBF-2901-4072-B80F-AE644911D338}"/>
    <cellStyle name="Standard 4 5 2 2" xfId="1259" xr:uid="{E5A279A0-BF34-4AAA-B454-C98C336F11BD}"/>
    <cellStyle name="Standard 4 5 2 3" xfId="1029" xr:uid="{CA75E305-762A-4C9B-90BF-AB78A21D96AB}"/>
    <cellStyle name="Standard 4 5 3" xfId="1145" xr:uid="{13E3AA45-3D72-4E15-9E4F-1A42ED54DDF9}"/>
    <cellStyle name="Standard 4 5 4" xfId="915" xr:uid="{06599E1E-0617-4879-A85B-75FE8A730966}"/>
    <cellStyle name="Standard 4 6" xfId="752" xr:uid="{A1D7548D-B817-4A92-9F01-B4F2C2CCAE96}"/>
    <cellStyle name="Standard 4 6 2" xfId="1212" xr:uid="{462609DD-D069-416B-9ADD-62BE818D3264}"/>
    <cellStyle name="Standard 4 6 3" xfId="982" xr:uid="{1F915247-E992-4D22-A44E-FB13E92A238C}"/>
    <cellStyle name="Standard 4 7" xfId="1098" xr:uid="{85CE3555-6342-44BD-B2B7-0BAA101423D1}"/>
    <cellStyle name="Standard 4 8" xfId="868" xr:uid="{F206CFB8-1C6D-4C5C-8275-8C2188853BED}"/>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tony.kulek@wieland.com" TargetMode="External"/><Relationship Id="rId1" Type="http://schemas.openxmlformats.org/officeDocument/2006/relationships/hyperlink" Target="mailto:bill.barry@wieland.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4375" defaultRowHeight="13.5"/>
  <cols>
    <col min="1" max="1" width="143" style="157" customWidth="1"/>
    <col min="2" max="2" width="34.84375" style="157" customWidth="1"/>
    <col min="3" max="3" width="8.84375" style="157" customWidth="1"/>
    <col min="4" max="16384" width="8.84375" style="157"/>
  </cols>
  <sheetData>
    <row r="1" spans="1:2" ht="104.15"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49999999999999" customHeight="1">
      <c r="A10" s="94" t="str">
        <f ca="1">OFFSET(L!$C$1,MATCH("Instructions"&amp;ADDRESS(ROW(),COLUMN(),4),L!$A:$A,0)-1,SL,,)</f>
        <v xml:space="preserve">4. Insert the source for the unique identifier number or code ("DUNS", "VAT", "Customer", etc).  </v>
      </c>
      <c r="B10" s="180"/>
    </row>
    <row r="11" spans="1:2" ht="20.149999999999999" customHeight="1">
      <c r="A11" s="94" t="str">
        <f ca="1">OFFSET(L!$C$1,MATCH("Instructions"&amp;ADDRESS(ROW(),COLUMN(),4),L!$A:$A,0)-1,SL,,)</f>
        <v>5. Insert your full company address (street, city, state, country, postal code). This field is optional.</v>
      </c>
      <c r="B11" s="180"/>
    </row>
    <row r="12" spans="1:2" ht="35.1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49999999999999"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5"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5"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5"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6"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2"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5"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8" customHeight="1">
      <c r="A56" s="94" t="str">
        <f ca="1">OFFSET(L!$C$1,MATCH("Instructions"&amp;ADDRESS(ROW(),COLUMN(),4),L!$A:$A,0)-1,SL,,)</f>
        <v>9. Smelter City – Provide the city name of where the smelter is located. This field is optional.</v>
      </c>
      <c r="B56" s="180"/>
    </row>
    <row r="57" spans="1:2" ht="26.15" customHeight="1">
      <c r="A57" s="94" t="str">
        <f ca="1">OFFSET(L!$C$1,MATCH("Instructions"&amp;ADDRESS(ROW(),COLUMN(),4),L!$A:$A,0)-1,SL,,)</f>
        <v>10. Smelter Location: State/Province, if applicable – Provide the state or province where the smelter is located. This field is optional.</v>
      </c>
      <c r="B57" s="180"/>
    </row>
    <row r="58" spans="1:2" ht="182.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150000000000006"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5"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5"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5"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65625" defaultRowHeight="13.5"/>
  <cols>
    <col min="1" max="1" width="20.4609375" style="58" customWidth="1"/>
    <col min="2" max="2" width="57.15234375" style="58" customWidth="1"/>
    <col min="3" max="16384" width="8.76562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5"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defaultRowHeight="13.5"/>
  <cols>
    <col min="2" max="2" width="27.382812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595899D8-1A9C-4CB8-B147-C702057646BF}"/>
    </customSheetView>
    <customSheetView guid="{4BDF1A28-30D5-449D-B20E-D6C97EF9FAE1}" showAutoFilter="1">
      <selection activeCell="C1" sqref="C1:D65536"/>
      <pageMargins left="0" right="0" top="0" bottom="0" header="0" footer="0"/>
      <pageSetup orientation="portrait"/>
      <autoFilter ref="B1:C1" xr:uid="{C767BC95-816D-4C25-839B-5053FDD17003}"/>
    </customSheetView>
  </customSheetViews>
  <phoneticPr fontId="85"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defaultColWidth="11" defaultRowHeight="13.5"/>
  <cols>
    <col min="1" max="1" width="0.84375" customWidth="1"/>
    <col min="2" max="2" width="10.15234375" customWidth="1"/>
    <col min="3" max="3" width="11.4609375" customWidth="1"/>
    <col min="4" max="4" width="17.15234375" style="149" customWidth="1"/>
    <col min="5" max="5" width="42.23046875" customWidth="1"/>
    <col min="6" max="6" width="53.23046875" customWidth="1"/>
    <col min="7" max="7" width="0.84375" customWidth="1"/>
  </cols>
  <sheetData>
    <row r="1" spans="1:7" ht="14"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49999999999999"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c r="A12" s="309"/>
      <c r="B12" s="174" t="s">
        <v>7</v>
      </c>
      <c r="C12" s="175" t="s">
        <v>8</v>
      </c>
      <c r="D12" s="176" t="s">
        <v>9</v>
      </c>
      <c r="E12" s="175" t="s">
        <v>10</v>
      </c>
      <c r="F12" s="175" t="s">
        <v>11</v>
      </c>
      <c r="G12" s="25"/>
    </row>
    <row r="13" spans="1:7" ht="57.5">
      <c r="A13" s="309"/>
      <c r="B13" s="308">
        <v>1</v>
      </c>
      <c r="C13" s="227" t="s">
        <v>12</v>
      </c>
      <c r="D13" s="228">
        <v>44489</v>
      </c>
      <c r="E13" s="227" t="s">
        <v>12728</v>
      </c>
      <c r="F13" s="229" t="s">
        <v>12760</v>
      </c>
      <c r="G13" s="25"/>
    </row>
    <row r="14" spans="1:7" ht="57.5">
      <c r="A14" s="309"/>
      <c r="B14" s="226">
        <v>1.01</v>
      </c>
      <c r="C14" s="227" t="s">
        <v>12</v>
      </c>
      <c r="D14" s="228">
        <v>44523</v>
      </c>
      <c r="E14" s="227" t="s">
        <v>12729</v>
      </c>
      <c r="F14" s="229" t="s">
        <v>12760</v>
      </c>
      <c r="G14" s="25"/>
    </row>
    <row r="15" spans="1:7" ht="57.5">
      <c r="A15" s="309"/>
      <c r="B15" s="226">
        <v>1.02</v>
      </c>
      <c r="C15" s="227" t="s">
        <v>12</v>
      </c>
      <c r="D15" s="228">
        <v>44553</v>
      </c>
      <c r="E15" s="227" t="s">
        <v>12730</v>
      </c>
      <c r="F15" s="229" t="s">
        <v>12760</v>
      </c>
      <c r="G15" s="25"/>
    </row>
    <row r="16" spans="1:7" ht="92">
      <c r="A16" s="309"/>
      <c r="B16" s="226">
        <v>1.1000000000000001</v>
      </c>
      <c r="C16" s="227" t="s">
        <v>12</v>
      </c>
      <c r="D16" s="228">
        <v>44848</v>
      </c>
      <c r="E16" s="227" t="s">
        <v>12754</v>
      </c>
      <c r="F16" s="229" t="s">
        <v>12761</v>
      </c>
      <c r="G16" s="25"/>
    </row>
    <row r="17" spans="1:7" ht="57.5">
      <c r="A17" s="309"/>
      <c r="B17" s="226">
        <v>1.1100000000000001</v>
      </c>
      <c r="C17" s="227" t="s">
        <v>12</v>
      </c>
      <c r="D17" s="228">
        <v>44869</v>
      </c>
      <c r="E17" s="227" t="s">
        <v>12755</v>
      </c>
      <c r="F17" s="229" t="s">
        <v>12761</v>
      </c>
      <c r="G17" s="25"/>
    </row>
    <row r="18" spans="1:7" ht="57.5">
      <c r="A18" s="309"/>
      <c r="B18" s="226">
        <v>1.2</v>
      </c>
      <c r="C18" s="227" t="s">
        <v>12</v>
      </c>
      <c r="D18" s="228">
        <v>45058</v>
      </c>
      <c r="E18" s="227" t="s">
        <v>12815</v>
      </c>
      <c r="F18" s="229" t="s">
        <v>12762</v>
      </c>
      <c r="G18" s="25"/>
    </row>
    <row r="19" spans="1:7" ht="14" thickBot="1">
      <c r="A19" s="310"/>
      <c r="B19" s="311" t="str">
        <f ca="1">OFFSET(L!$C$1,MATCH("General"&amp;"Cpy",L!$A:$A,0)-1,SL,,)</f>
        <v>© 2023 Responsible Minerals Initiative. All rights reserved.</v>
      </c>
      <c r="C19" s="311"/>
      <c r="D19" s="311"/>
      <c r="E19" s="311"/>
      <c r="F19" s="311"/>
      <c r="G19" s="26"/>
    </row>
    <row r="20" spans="1:7" ht="14"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5"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4375" defaultRowHeight="13.5"/>
  <cols>
    <col min="1" max="1" width="1.765625" style="157" customWidth="1"/>
    <col min="2" max="2" width="35.4609375" style="157" customWidth="1"/>
    <col min="3" max="3" width="105.4609375" style="157" customWidth="1"/>
    <col min="4" max="5" width="1.765625" style="157" customWidth="1"/>
    <col min="6" max="6" width="52" style="157" customWidth="1"/>
    <col min="7" max="7" width="4.84375" style="157" customWidth="1"/>
    <col min="8" max="16384" width="8.84375" style="157"/>
  </cols>
  <sheetData>
    <row r="1" spans="1:8" ht="90.65"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05">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20">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4" thickBot="1">
      <c r="A23" s="181"/>
      <c r="B23" s="182"/>
      <c r="C23" s="182"/>
      <c r="D23" s="320"/>
    </row>
    <row r="24" spans="1:5" ht="14"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5"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workbookViewId="0">
      <selection activeCell="D20" sqref="D20:J20"/>
    </sheetView>
  </sheetViews>
  <sheetFormatPr defaultColWidth="8.84375" defaultRowHeight="13.5"/>
  <cols>
    <col min="1" max="1" width="1.84375" customWidth="1"/>
    <col min="2" max="2" width="84.23046875" customWidth="1"/>
    <col min="3" max="3" width="1.765625" customWidth="1"/>
    <col min="4" max="5" width="16.765625" customWidth="1"/>
    <col min="6" max="6" width="1.765625" customWidth="1"/>
    <col min="7" max="9" width="16.765625" customWidth="1"/>
    <col min="10" max="10" width="17.84375" customWidth="1"/>
    <col min="11" max="11" width="3" customWidth="1"/>
    <col min="12" max="12" width="3.765625" hidden="1" customWidth="1"/>
    <col min="13" max="15" width="4.84375" hidden="1" customWidth="1"/>
    <col min="16" max="23" width="9.15234375" hidden="1" customWidth="1"/>
    <col min="24" max="24" width="27.765625" hidden="1" customWidth="1"/>
    <col min="25" max="25" width="8.84375" hidden="1" customWidth="1"/>
    <col min="26" max="32" width="8.84375" customWidth="1"/>
  </cols>
  <sheetData>
    <row r="1" spans="1:34" ht="15.5"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1"/>
      <c r="F3" s="382"/>
      <c r="G3" s="382"/>
      <c r="H3" s="382"/>
      <c r="I3" s="382"/>
      <c r="J3" s="191" t="s">
        <v>12817</v>
      </c>
      <c r="K3" s="30"/>
      <c r="L3" s="103"/>
      <c r="P3" s="39">
        <f>MATCH($D$3,LN,0)</f>
        <v>1</v>
      </c>
    </row>
    <row r="4" spans="1:34" ht="15">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5">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5">
      <c r="A8" s="32"/>
      <c r="B8" s="66" t="str">
        <f ca="1">OFFSET(L!$C$1,MATCH("Declaration"&amp;ADDRESS(ROW(),COLUMN(),4),L!$A:$A,0)-1,SL,,)</f>
        <v>Company Name (*):</v>
      </c>
      <c r="C8" s="67"/>
      <c r="D8" s="366" t="s">
        <v>12819</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5">
      <c r="A9" s="32"/>
      <c r="B9" s="66" t="str">
        <f ca="1">OFFSET(L!$C$1,MATCH("Declaration"&amp;ADDRESS(ROW(),COLUMN(),4),L!$A:$A,0)-1,SL,,)</f>
        <v>Declaration Scope or Class (*):</v>
      </c>
      <c r="C9" s="67"/>
      <c r="D9" s="350" t="s">
        <v>20</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Description of Scope:</v>
      </c>
      <c r="C10" s="113"/>
      <c r="D10" s="370" t="s">
        <v>12820</v>
      </c>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5">
      <c r="A11" s="32"/>
      <c r="B11" s="376"/>
      <c r="C11" s="113"/>
      <c r="D11" s="377" t="str">
        <f ca="1">IF(D9=Q9,OFFSET(L!$C$1,MATCH("Declaration"&amp;ADDRESS(ROW(),COLUMN(),4),L!$A:$A,0)-1,SL,,),"")</f>
        <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5">
      <c r="A12" s="32"/>
      <c r="B12" s="34" t="str">
        <f ca="1">OFFSET(L!$C$1,MATCH("Declaration"&amp;ADDRESS(ROW(),COLUMN(),4),L!$A:$A,0)-1,SL,,)</f>
        <v>Company Unique ID:</v>
      </c>
      <c r="C12" s="68"/>
      <c r="D12" s="346" t="s">
        <v>12821</v>
      </c>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5">
      <c r="A13" s="32"/>
      <c r="B13" s="34" t="str">
        <f ca="1">OFFSET(L!$C$1,MATCH("Declaration"&amp;ADDRESS(ROW(),COLUMN(),4),L!$A:$A,0)-1,SL,,)</f>
        <v>Company Unique ID Authority:</v>
      </c>
      <c r="C13" s="68"/>
      <c r="D13" s="346"/>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5">
      <c r="A14" s="32"/>
      <c r="B14" s="34" t="str">
        <f ca="1">OFFSET(L!$C$1,MATCH("Declaration"&amp;ADDRESS(ROW(),COLUMN(),4),L!$A:$A,0)-1,SL,,)</f>
        <v>Address:</v>
      </c>
      <c r="C14" s="68"/>
      <c r="D14" s="346"/>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5">
      <c r="A15" s="32"/>
      <c r="B15" s="34" t="str">
        <f ca="1">OFFSET(L!$C$1,MATCH("Declaration"&amp;ADDRESS(ROW(),COLUMN(),4),L!$A:$A,0)-1,SL,,)</f>
        <v>Contact Name (*):</v>
      </c>
      <c r="C15" s="68"/>
      <c r="D15" s="346" t="s">
        <v>12822</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5">
      <c r="A16" s="32"/>
      <c r="B16" s="34" t="str">
        <f ca="1">OFFSET(L!$C$1,MATCH("Declaration"&amp;ADDRESS(ROW(),COLUMN(),4),L!$A:$A,0)-1,SL,,)</f>
        <v>Email – Contact (*):</v>
      </c>
      <c r="C16" s="68"/>
      <c r="D16" s="385" t="s">
        <v>12823</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5">
      <c r="A17" s="32"/>
      <c r="B17" s="34" t="str">
        <f ca="1">OFFSET(L!$C$1,MATCH("Declaration"&amp;ADDRESS(ROW(),COLUMN(),4),L!$A:$A,0)-1,SL,,)</f>
        <v>Phone – Contact (*):</v>
      </c>
      <c r="C17" s="68"/>
      <c r="D17" s="346" t="s">
        <v>12824</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46" t="s">
        <v>12825</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46" t="s">
        <v>12826</v>
      </c>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85" t="s">
        <v>12827</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5">
      <c r="A21" s="32"/>
      <c r="B21" s="34" t="str">
        <f ca="1">OFFSET(L!$C$1,MATCH("Declaration"&amp;ADDRESS(ROW(),COLUMN(),4),L!$A:$A,0)-1,SL,,)</f>
        <v>Phone - Authorizer:</v>
      </c>
      <c r="C21" s="125"/>
      <c r="D21" s="346"/>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7.5">
      <c r="A22" s="32"/>
      <c r="B22" s="34" t="str">
        <f ca="1">OFFSET(L!$C$1,MATCH("Declaration"&amp;ADDRESS(ROW(),COLUMN(),4),L!$A:$A,0)-1,SL,,)</f>
        <v>Effective Date (*):</v>
      </c>
      <c r="C22" s="69"/>
      <c r="D22" s="355">
        <v>45058</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5">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45">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1" t="s">
        <v>23</v>
      </c>
      <c r="E26" s="322"/>
      <c r="F26" s="9"/>
      <c r="G26" s="323"/>
      <c r="H26" s="324"/>
      <c r="I26" s="324"/>
      <c r="J26" s="325"/>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1" t="s">
        <v>23</v>
      </c>
      <c r="E27" s="322"/>
      <c r="F27" s="9"/>
      <c r="G27" s="323"/>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7.5">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1"/>
      <c r="E32" s="322"/>
      <c r="F32" s="9"/>
      <c r="G32" s="323"/>
      <c r="H32" s="324"/>
      <c r="I32" s="324"/>
      <c r="J32" s="325"/>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1"/>
      <c r="E33" s="322"/>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7.5">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1"/>
      <c r="E38" s="322"/>
      <c r="F38" s="41"/>
      <c r="G38" s="323"/>
      <c r="H38" s="324"/>
      <c r="I38" s="324"/>
      <c r="J38" s="325"/>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1"/>
      <c r="E39" s="322"/>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7.5">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5" customHeight="1">
      <c r="A43" s="35"/>
      <c r="B43" s="38" t="str">
        <f ca="1">OFFSET(L!$C$1,MATCH("Declaration"&amp;ADDRESS(ROW(),COLUMN(),4),L!$A:$A,0)-1,SL,,)&amp;Q37</f>
        <v xml:space="preserve">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1"/>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7.5">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400000000000006"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83"/>
      <c r="E50" s="384"/>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83"/>
      <c r="E51" s="384"/>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5">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41"/>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1"/>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5">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1"/>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1"/>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5">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5" customHeight="1">
      <c r="A69" s="35"/>
      <c r="B69" s="50" t="str">
        <f ca="1">OFFSET(L!$C$1,MATCH("Declaration"&amp;ADDRESS(ROW(),COLUMN(),4),L!$A:$A,0)-1,SL,,)&amp;P38</f>
        <v>A. Have you established a responsible minerals sourcing policy?</v>
      </c>
      <c r="C69" s="51"/>
      <c r="D69" s="321" t="s">
        <v>23</v>
      </c>
      <c r="E69" s="322"/>
      <c r="F69" s="51"/>
      <c r="G69" s="323"/>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5">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65"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1" t="s">
        <v>23</v>
      </c>
      <c r="E71" s="322"/>
      <c r="F71" s="51"/>
      <c r="G71" s="337"/>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5">
      <c r="A74" s="35"/>
      <c r="B74" s="34" t="str">
        <f ca="1">B38</f>
        <v>Cobalt</v>
      </c>
      <c r="C74" s="29"/>
      <c r="D74" s="321"/>
      <c r="E74" s="322"/>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5">
      <c r="A75" s="35"/>
      <c r="B75" s="34" t="str">
        <f ca="1">B39</f>
        <v>Mica</v>
      </c>
      <c r="C75" s="29"/>
      <c r="D75" s="321"/>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23</v>
      </c>
      <c r="E77" s="322"/>
      <c r="F77" s="51"/>
      <c r="G77" s="323"/>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23</v>
      </c>
      <c r="E79" s="334"/>
      <c r="F79" s="51"/>
      <c r="G79" s="323"/>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15" customHeight="1">
      <c r="A81" s="35"/>
      <c r="B81" s="50" t="str">
        <f ca="1">OFFSET(L!$C$1,MATCH("Declaration"&amp;ADDRESS(ROW(),COLUMN(),4),L!$A:$A,0)-1,SL,,)&amp;P38</f>
        <v xml:space="preserve">F. Do you review due diligence information received from your suppliers against your company’s expectations? </v>
      </c>
      <c r="C81" s="51"/>
      <c r="D81" s="321" t="s">
        <v>23</v>
      </c>
      <c r="E81" s="322"/>
      <c r="F81" s="51"/>
      <c r="G81" s="323"/>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65" customHeight="1">
      <c r="A83" s="35"/>
      <c r="B83" s="50" t="str">
        <f ca="1">OFFSET(L!$C$1,MATCH("Declaration"&amp;ADDRESS(ROW(),COLUMN(),4),L!$A:$A,0)-1,SL,,)&amp;P38</f>
        <v xml:space="preserve">G. Does your review process include corrective action management? </v>
      </c>
      <c r="C83" s="51"/>
      <c r="D83" s="321" t="s">
        <v>23</v>
      </c>
      <c r="E83" s="322"/>
      <c r="F83" s="51"/>
      <c r="G83" s="323"/>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5.5"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5.5" thickTop="1">
      <c r="L86" s="96"/>
      <c r="P86" s="3"/>
      <c r="Q86" s="3"/>
      <c r="R86" s="3"/>
      <c r="S86" s="3"/>
      <c r="T86" s="3"/>
      <c r="U86" s="3"/>
      <c r="V86" s="3"/>
      <c r="W86" s="3"/>
      <c r="X86" s="3"/>
      <c r="Y86" s="3"/>
      <c r="Z86" s="3"/>
      <c r="AA86" s="3"/>
      <c r="AB86" s="3"/>
      <c r="AC86" s="3"/>
      <c r="AD86" s="3"/>
      <c r="AE86" s="3"/>
      <c r="AF86" s="3"/>
      <c r="AG86" s="3"/>
      <c r="AH86" s="3"/>
    </row>
    <row r="90" spans="1:34" ht="15" hidden="1">
      <c r="B90" s="173" t="s">
        <v>26</v>
      </c>
    </row>
    <row r="91" spans="1:34" ht="15" hidden="1">
      <c r="B91" s="173" t="s">
        <v>23</v>
      </c>
    </row>
    <row r="92" spans="1:34" ht="15" hidden="1">
      <c r="B92" s="173" t="s">
        <v>27</v>
      </c>
    </row>
    <row r="93" spans="1:34" ht="15" hidden="1">
      <c r="B93" s="173" t="s">
        <v>28</v>
      </c>
    </row>
    <row r="94" spans="1:34" ht="15" hidden="1">
      <c r="B94" s="173" t="s">
        <v>26</v>
      </c>
    </row>
    <row r="95" spans="1:34" ht="15" hidden="1">
      <c r="B95" s="173" t="s">
        <v>23</v>
      </c>
    </row>
    <row r="96" spans="1:34" ht="15" hidden="1">
      <c r="B96" s="173" t="s">
        <v>27</v>
      </c>
    </row>
    <row r="97" spans="2:2" ht="15" hidden="1">
      <c r="B97" s="173" t="s">
        <v>29</v>
      </c>
    </row>
    <row r="98" spans="2:2" ht="15" hidden="1">
      <c r="B98" s="194">
        <v>1</v>
      </c>
    </row>
    <row r="99" spans="2:2" ht="15" hidden="1">
      <c r="B99" s="173" t="s">
        <v>30</v>
      </c>
    </row>
    <row r="100" spans="2:2" ht="15" hidden="1">
      <c r="B100" s="173" t="s">
        <v>31</v>
      </c>
    </row>
    <row r="101" spans="2:2" ht="15" hidden="1">
      <c r="B101" s="173" t="s">
        <v>32</v>
      </c>
    </row>
    <row r="102" spans="2:2" ht="15" hidden="1">
      <c r="B102" s="173" t="s">
        <v>33</v>
      </c>
    </row>
    <row r="103" spans="2:2" ht="15" hidden="1">
      <c r="B103" s="173" t="s">
        <v>34</v>
      </c>
    </row>
    <row r="104" spans="2:2" ht="15" hidden="1">
      <c r="B104" s="173" t="s">
        <v>35</v>
      </c>
    </row>
    <row r="105" spans="2:2" ht="15" hidden="1">
      <c r="B105" s="173" t="s">
        <v>26</v>
      </c>
    </row>
    <row r="106" spans="2:2" ht="15" hidden="1">
      <c r="B106" s="173" t="s">
        <v>23</v>
      </c>
    </row>
    <row r="107" spans="2:2" ht="15" hidden="1">
      <c r="B107" s="173" t="s">
        <v>35</v>
      </c>
    </row>
    <row r="108" spans="2:2" ht="15" hidden="1">
      <c r="B108" s="173" t="s">
        <v>36</v>
      </c>
    </row>
    <row r="109" spans="2:2" ht="15" hidden="1">
      <c r="B109" s="173" t="s">
        <v>23</v>
      </c>
    </row>
    <row r="110" spans="2:2" ht="15" hidden="1">
      <c r="B110" s="173" t="s">
        <v>26</v>
      </c>
    </row>
    <row r="111" spans="2:2" ht="15" hidden="1">
      <c r="B111" s="173" t="s">
        <v>23</v>
      </c>
    </row>
    <row r="112" spans="2:2" ht="15" hidden="1">
      <c r="B112" s="173" t="s">
        <v>27</v>
      </c>
    </row>
    <row r="113" spans="2:2" ht="15" hidden="1">
      <c r="B113" s="173" t="s">
        <v>37</v>
      </c>
    </row>
    <row r="114" spans="2:2" ht="15" hidden="1">
      <c r="B114" s="173" t="s">
        <v>38</v>
      </c>
    </row>
    <row r="115" spans="2:2" ht="15" hidden="1">
      <c r="B115" s="173" t="s">
        <v>39</v>
      </c>
    </row>
    <row r="116" spans="2:2" ht="15" hidden="1">
      <c r="B116" s="173" t="s">
        <v>40</v>
      </c>
    </row>
    <row r="117" spans="2:2" ht="15" hidden="1">
      <c r="B117" s="173" t="s">
        <v>23</v>
      </c>
    </row>
    <row r="118" spans="2:2" ht="15" hidden="1">
      <c r="B118" s="173" t="s">
        <v>26</v>
      </c>
    </row>
    <row r="119" spans="2:2" ht="15" hidden="1">
      <c r="B119" s="173" t="s">
        <v>41</v>
      </c>
    </row>
    <row r="120" spans="2:2" ht="1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5"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32105B4E-50EF-4FA5-B032-AC9511C864A6}"/>
    <hyperlink ref="D20" r:id="rId2" xr:uid="{3C3A226E-F8EF-45BD-BA37-327DA9546D72}"/>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4375" defaultRowHeight="13.5"/>
  <cols>
    <col min="1" max="1" width="13.765625" style="171" customWidth="1"/>
    <col min="2" max="2" width="13.23046875" style="97" customWidth="1"/>
    <col min="3" max="3" width="40.4609375" style="97" customWidth="1"/>
    <col min="4" max="4" width="30.765625" style="97" customWidth="1"/>
    <col min="5" max="5" width="20.84375" style="97" customWidth="1"/>
    <col min="6" max="7" width="13.84375" style="97" customWidth="1"/>
    <col min="8" max="8" width="25.15234375" style="97" customWidth="1"/>
    <col min="9" max="9" width="24.15234375" style="97" customWidth="1"/>
    <col min="10" max="10" width="18.23046875" style="97" customWidth="1"/>
    <col min="11" max="11" width="27.23046875" style="97" customWidth="1"/>
    <col min="12" max="12" width="20.765625" style="97" customWidth="1"/>
    <col min="13" max="13" width="35.15234375" style="97" customWidth="1"/>
    <col min="14" max="14" width="42.15234375" style="97" customWidth="1"/>
    <col min="15" max="15" width="32.15234375" style="97" customWidth="1"/>
    <col min="16" max="16" width="22.84375" style="97" customWidth="1"/>
    <col min="17" max="17" width="43.4609375" style="97" customWidth="1"/>
    <col min="18" max="18" width="35.84375" style="97" hidden="1" customWidth="1"/>
    <col min="19" max="20" width="17.84375" style="97" hidden="1" customWidth="1"/>
    <col min="21" max="21" width="8.84375" style="97" hidden="1" customWidth="1"/>
    <col min="22" max="22" width="6.15234375" style="97" hidden="1" customWidth="1"/>
    <col min="23" max="23" width="8.765625" style="97" hidden="1" customWidth="1"/>
    <col min="24" max="24" width="8.84375" style="97" hidden="1" customWidth="1"/>
    <col min="25" max="27" width="4.23046875" style="97" hidden="1" customWidth="1"/>
    <col min="28" max="28" width="7.84375" style="97" hidden="1" customWidth="1"/>
    <col min="29" max="33" width="4.23046875" style="97" hidden="1" customWidth="1"/>
    <col min="34" max="34" width="14.4609375" style="97" hidden="1" customWidth="1"/>
    <col min="35" max="39" width="8.84375" style="97" customWidth="1"/>
    <col min="40" max="16384" width="8.84375" style="97"/>
  </cols>
  <sheetData>
    <row r="1" spans="1:34" s="17" customFormat="1" ht="14"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5"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150000000000006"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0">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0.5"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5"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4375" defaultRowHeight="13.5"/>
  <cols>
    <col min="1" max="1" width="45.15234375" style="16" customWidth="1"/>
    <col min="2" max="2" width="42.84375" style="17" customWidth="1"/>
    <col min="3" max="3" width="51.4609375" style="16" customWidth="1"/>
    <col min="4" max="4" width="29.15234375" style="17" customWidth="1"/>
    <col min="5" max="5" width="9" style="16" customWidth="1"/>
    <col min="6" max="6" width="13.4609375" style="16" hidden="1" customWidth="1"/>
    <col min="7" max="7" width="13.23046875" style="16" hidden="1" customWidth="1"/>
    <col min="8" max="9" width="9" style="16" hidden="1" customWidth="1"/>
    <col min="10" max="10" width="48.84375" style="16" hidden="1" customWidth="1"/>
    <col min="11" max="11" width="9" style="16" hidden="1" customWidth="1"/>
    <col min="12" max="13" width="8.84375" style="16" hidden="1" customWidth="1"/>
    <col min="14" max="14" width="31.23046875" style="16" hidden="1" customWidth="1"/>
    <col min="15" max="15" width="8.84375" style="16" hidden="1" customWidth="1"/>
    <col min="16" max="26" width="8.84375" style="16" customWidth="1"/>
    <col min="27" max="16384" width="8.843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
      <c r="A2" s="59" t="s">
        <v>51</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41">
      <c r="A4" s="136" t="str">
        <f ca="1">Declaration!B8</f>
        <v>Company Name (*):</v>
      </c>
      <c r="B4" s="80" t="str">
        <f>Declaration!D8</f>
        <v>Wieland-Heyco</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1">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1">
      <c r="A6" s="81" t="str">
        <f ca="1">Declaration!B10</f>
        <v>Description of Scope:</v>
      </c>
      <c r="B6" s="80" t="str">
        <f>Declaration!D10</f>
        <v xml:space="preserve"> </v>
      </c>
      <c r="C6" s="80" t="str">
        <f t="shared" ca="1" si="0"/>
        <v>Complete</v>
      </c>
      <c r="D6" s="86" t="str">
        <f>IF(H6=1,"Click here to provide a Description of Scope","")</f>
        <v/>
      </c>
      <c r="E6" s="17" t="s">
        <v>15</v>
      </c>
      <c r="F6" s="85">
        <f>IF(OR(B5=Declaration!P9,B5=Declaration!Q9,B5=0),0,1)</f>
        <v>0</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41">
      <c r="A7" s="136" t="str">
        <f ca="1">Declaration!B15</f>
        <v>Contact Name (*):</v>
      </c>
      <c r="B7" s="80" t="str">
        <f>Declaration!D15</f>
        <v>William P. Barry</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1">
      <c r="A8" s="136" t="str">
        <f ca="1">Declaration!B16</f>
        <v>Email – Contact (*):</v>
      </c>
      <c r="B8" s="80" t="str">
        <f>Declaration!D16</f>
        <v>bill.barry@wieland.com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1">
      <c r="A9" s="136" t="str">
        <f ca="1">Declaration!B17</f>
        <v>Phone – Contact (*):</v>
      </c>
      <c r="B9" s="80" t="str">
        <f>Declaration!D17</f>
        <v>401-578-6532</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1">
      <c r="A10" s="136" t="str">
        <f ca="1">Declaration!B18</f>
        <v>Authorizer (*):</v>
      </c>
      <c r="B10" s="80" t="str">
        <f>Declaration!D18</f>
        <v>Tony Kulek</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1">
      <c r="A11" s="81" t="str">
        <f ca="1">Declaration!B20</f>
        <v>Email - Authorizer (*):</v>
      </c>
      <c r="B11" s="80" t="str">
        <f>Declaration!D20</f>
        <v>tony.kulek@wieland.com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1" hidden="1">
      <c r="A12" s="81" t="str">
        <f ca="1">Declaration!B21</f>
        <v>Phone - Authorizer:</v>
      </c>
      <c r="B12" s="80">
        <f>Declaration!D21</f>
        <v>0</v>
      </c>
      <c r="C12" s="80" t="str">
        <f ca="1">IF(H12=1,J12,I12)</f>
        <v>Complete</v>
      </c>
      <c r="D12" s="86" t="str">
        <f>IF(H12=1,"Click here to enter Representative's phone","")</f>
        <v/>
      </c>
      <c r="E12" s="17" t="s">
        <v>15</v>
      </c>
      <c r="F12" s="84"/>
      <c r="G12" s="63">
        <f>IF(B12=0,1,0)</f>
        <v>1</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1">
      <c r="A13" s="81" t="str">
        <f ca="1">Declaration!B22</f>
        <v>Effective Date (*):</v>
      </c>
      <c r="B13" s="82">
        <f>Declaration!D22</f>
        <v>45058</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7.5">
      <c r="A14" s="80" t="str">
        <f ca="1">Declaration!B25</f>
        <v>1) Is any of the cobalt or natural mica intentionally added or used in the product(s) or in the production process? (*)</v>
      </c>
      <c r="B14" s="83"/>
      <c r="C14" s="83"/>
      <c r="D14" s="87"/>
      <c r="E14" s="17" t="s">
        <v>16</v>
      </c>
      <c r="F14" s="84"/>
      <c r="H14" s="16">
        <f t="shared" si="2"/>
        <v>0</v>
      </c>
    </row>
    <row r="15" spans="1:10" ht="27.5">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1">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1"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1"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0.5">
      <c r="A19" s="80" t="str">
        <f ca="1">Declaration!B31</f>
        <v>2) Does any cobalt or natural mica remain in the product(s)? (*)</v>
      </c>
      <c r="B19" s="83"/>
      <c r="C19" s="83"/>
      <c r="D19" s="87"/>
      <c r="E19" s="17" t="s">
        <v>15</v>
      </c>
      <c r="F19" s="84"/>
      <c r="J19" s="133"/>
    </row>
    <row r="20" spans="1:10" ht="63.65"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5"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4">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5"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1"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1"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0.5">
      <c r="A27" s="80" t="str">
        <f ca="1">Declaration!B43</f>
        <v xml:space="preserve">4) Does 100 percent of the cobalt originate from recycled or scrap sources? </v>
      </c>
      <c r="B27" s="83"/>
      <c r="C27" s="83"/>
      <c r="D27" s="87"/>
      <c r="E27" s="17" t="s">
        <v>15</v>
      </c>
      <c r="F27" s="84"/>
      <c r="J27" s="133"/>
    </row>
    <row r="28" spans="1:10" ht="59.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1"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1"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0.5">
      <c r="A32" s="80" t="str">
        <f ca="1">Declaration!B49</f>
        <v>5) What percentage of relevant suppliers have provided a response to your supply chain survey?</v>
      </c>
      <c r="B32" s="83"/>
      <c r="C32" s="83"/>
      <c r="D32" s="87"/>
      <c r="E32" s="17" t="s">
        <v>15</v>
      </c>
      <c r="F32" s="84"/>
    </row>
    <row r="33" spans="1:10" ht="27.5">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7.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7.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7.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4">
      <c r="A37" s="80" t="str">
        <f ca="1">Declaration!B55</f>
        <v>6) Have you identified all of the smelters or processors supplying the cobalt or natural mica to your supply chain?</v>
      </c>
      <c r="B37" s="83"/>
      <c r="C37" s="83"/>
      <c r="D37" s="87"/>
      <c r="E37" s="17" t="s">
        <v>13</v>
      </c>
      <c r="F37" s="84"/>
    </row>
    <row r="38" spans="1:10" ht="54.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4.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4.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4.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7.5">
      <c r="A42" s="80" t="str">
        <f ca="1">Declaration!B61</f>
        <v>7) Has all applicable smelter or processor information received by your company been reported in this declaration?</v>
      </c>
      <c r="B42" s="83"/>
      <c r="C42" s="83"/>
      <c r="D42" s="87"/>
      <c r="E42" s="17" t="s">
        <v>16</v>
      </c>
      <c r="F42" s="84"/>
    </row>
    <row r="43" spans="1:10" ht="41">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1">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7">
      <c r="A47" s="80" t="str">
        <f ca="1">Declaration!B68</f>
        <v>Question</v>
      </c>
      <c r="B47" s="83"/>
      <c r="C47" s="83"/>
      <c r="D47" s="87"/>
      <c r="E47" s="17" t="s">
        <v>19</v>
      </c>
      <c r="F47" s="84"/>
      <c r="G47" s="84"/>
      <c r="H47" s="84"/>
    </row>
    <row r="48" spans="1:10" ht="41">
      <c r="A48" s="80" t="str">
        <f ca="1">Declaration!B69</f>
        <v>A. Have you established a responsible minerals sourcing policy?</v>
      </c>
      <c r="B48" s="80" t="str">
        <f>Declaration!D69</f>
        <v>No</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41">
      <c r="A49" s="80" t="str">
        <f ca="1">Declaration!B71</f>
        <v xml:space="preserve">B. Is your responsible minerals sourcing policy publicly available on your website? (Note – If yes, the user shall specify the URL in the comment field.) </v>
      </c>
      <c r="B49" s="80" t="str">
        <f>Declaration!D71</f>
        <v>No</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1">
      <c r="A50" s="80" t="s">
        <v>58</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1">
      <c r="A54" s="80" t="str">
        <f ca="1">Declaration!B77</f>
        <v>D. Have you implemented due diligence measures for responsible sourcing?</v>
      </c>
      <c r="B54" s="80" t="str">
        <f>Declaration!D77</f>
        <v>No</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1">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No</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1">
      <c r="A57" s="80" t="str">
        <f ca="1">Declaration!B81</f>
        <v xml:space="preserve">F. Do you review due diligence information received from your suppliers against your company’s expectations? </v>
      </c>
      <c r="B57" s="80" t="str">
        <f>Declaration!D81</f>
        <v>No</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1">
      <c r="A58" s="80" t="str">
        <f ca="1">Declaration!B83</f>
        <v xml:space="preserve">G. Does your review process include corrective action management? </v>
      </c>
      <c r="B58" s="80" t="str">
        <f>Declaration!D83</f>
        <v>No</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1">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41">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1">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5" hidden="1" customHeight="1">
      <c r="A62" s="81"/>
      <c r="B62" s="80"/>
      <c r="C62" s="80"/>
      <c r="D62" s="86"/>
      <c r="E62" s="17" t="s">
        <v>15</v>
      </c>
      <c r="F62" s="85"/>
      <c r="G62" s="63"/>
      <c r="H62" s="64"/>
      <c r="I62" s="132" t="str">
        <f ca="1">OFFSET(L!$C$1,MATCH("Checker"&amp;"Comp",L!$A:$A,0)-1,SL,,)</f>
        <v>Complete</v>
      </c>
      <c r="K62" s="135"/>
    </row>
    <row r="63" spans="1:12" ht="41.15" hidden="1" customHeight="1">
      <c r="A63" s="81"/>
      <c r="B63" s="80"/>
      <c r="C63" s="80"/>
      <c r="D63" s="86"/>
      <c r="E63" s="17" t="s">
        <v>15</v>
      </c>
      <c r="F63" s="85"/>
      <c r="G63" s="63"/>
      <c r="H63" s="64"/>
      <c r="I63" s="132" t="str">
        <f ca="1">OFFSET(L!$C$1,MATCH("Checker"&amp;"Comp",L!$A:$A,0)-1,SL,,)</f>
        <v>Complete</v>
      </c>
      <c r="K63" s="135"/>
    </row>
    <row r="64" spans="1:12" ht="27">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4"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5"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4375" defaultRowHeight="13.5"/>
  <cols>
    <col min="1" max="1" width="3.15234375" style="16" customWidth="1"/>
    <col min="2" max="2" width="39.84375" style="92" customWidth="1"/>
    <col min="3" max="3" width="39.84375" style="16" customWidth="1"/>
    <col min="4" max="4" width="58.84375" style="16" customWidth="1"/>
    <col min="5" max="5" width="1.765625" style="16" customWidth="1"/>
    <col min="6" max="6" width="71.84375" customWidth="1"/>
    <col min="7" max="35" width="9" customWidth="1"/>
    <col min="36" max="16384" width="8.843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4"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5"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84375" defaultRowHeight="13.5"/>
  <cols>
    <col min="1" max="1" width="9.15234375" style="157" bestFit="1" customWidth="1"/>
    <col min="2" max="2" width="42.84375" style="157" customWidth="1"/>
    <col min="3" max="3" width="40.15234375" style="157" customWidth="1"/>
    <col min="4" max="4" width="22.84375" style="157" customWidth="1"/>
    <col min="5" max="5" width="12.765625" style="157" customWidth="1"/>
    <col min="6" max="6" width="12.765625" style="158" customWidth="1"/>
    <col min="7" max="7" width="15.23046875" style="157" customWidth="1"/>
    <col min="8" max="8" width="23.84375" style="157" customWidth="1"/>
    <col min="9" max="9" width="28.15234375" style="157" customWidth="1"/>
    <col min="10" max="10" width="38.765625" style="157" hidden="1" customWidth="1"/>
    <col min="11" max="11" width="24.15234375" style="157" hidden="1" customWidth="1"/>
    <col min="12" max="12" width="17.4609375" style="157" customWidth="1"/>
    <col min="13" max="13" width="16.15234375" style="157" customWidth="1"/>
    <col min="14" max="16384" width="8.843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5"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765625" defaultRowHeight="14"/>
  <cols>
    <col min="1" max="1" width="14.765625" style="127" customWidth="1"/>
    <col min="2" max="2" width="14" style="127" customWidth="1"/>
    <col min="3" max="3" width="6.15234375" style="127" customWidth="1"/>
    <col min="4" max="4" width="50.84375" style="127" customWidth="1"/>
    <col min="5" max="5" width="45.84375" style="245" customWidth="1"/>
    <col min="6" max="6" width="61.61328125" style="246" customWidth="1"/>
    <col min="7" max="7" width="61.61328125" style="127" customWidth="1"/>
    <col min="8" max="8" width="65.61328125" style="144" customWidth="1"/>
    <col min="9" max="16384" width="8.765625" style="189"/>
  </cols>
  <sheetData>
    <row r="1" spans="1:8">
      <c r="B1" s="127" t="s">
        <v>383</v>
      </c>
      <c r="C1" s="127" t="s">
        <v>384</v>
      </c>
      <c r="D1" s="127" t="s">
        <v>18</v>
      </c>
      <c r="E1" s="245" t="s">
        <v>385</v>
      </c>
      <c r="F1" s="246" t="s">
        <v>386</v>
      </c>
      <c r="G1" s="127" t="s">
        <v>387</v>
      </c>
      <c r="H1" s="297" t="s">
        <v>388</v>
      </c>
    </row>
    <row r="2" spans="1:8" ht="41">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0.5">
      <c r="A5" s="127" t="str">
        <f t="shared" si="0"/>
        <v>InstructionsA5</v>
      </c>
      <c r="B5" s="127" t="s">
        <v>389</v>
      </c>
      <c r="C5" s="127" t="s">
        <v>405</v>
      </c>
      <c r="D5" s="127" t="s">
        <v>406</v>
      </c>
      <c r="E5" s="245" t="s">
        <v>407</v>
      </c>
      <c r="F5" s="246" t="s">
        <v>408</v>
      </c>
      <c r="G5" s="127" t="s">
        <v>409</v>
      </c>
      <c r="H5" s="297" t="s">
        <v>410</v>
      </c>
    </row>
    <row r="6" spans="1:8">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0.5">
      <c r="A9" s="127" t="str">
        <f t="shared" si="0"/>
        <v>InstructionsA9</v>
      </c>
      <c r="B9" s="127" t="s">
        <v>389</v>
      </c>
      <c r="C9" s="127" t="s">
        <v>429</v>
      </c>
      <c r="D9" s="127" t="s">
        <v>430</v>
      </c>
      <c r="E9" s="245" t="s">
        <v>431</v>
      </c>
      <c r="F9" s="246" t="s">
        <v>432</v>
      </c>
      <c r="G9" s="127" t="s">
        <v>433</v>
      </c>
      <c r="H9" s="297" t="s">
        <v>434</v>
      </c>
    </row>
    <row r="10" spans="1:8" ht="28">
      <c r="A10" s="127" t="str">
        <f>B10&amp;C10</f>
        <v>InstructionsA10</v>
      </c>
      <c r="B10" s="127" t="s">
        <v>389</v>
      </c>
      <c r="C10" s="127" t="s">
        <v>435</v>
      </c>
      <c r="D10" s="127" t="s">
        <v>436</v>
      </c>
      <c r="E10" s="245" t="s">
        <v>437</v>
      </c>
      <c r="F10" s="246" t="s">
        <v>438</v>
      </c>
      <c r="G10" s="127" t="s">
        <v>439</v>
      </c>
      <c r="H10" s="297" t="s">
        <v>440</v>
      </c>
    </row>
    <row r="11" spans="1:8" ht="43.5">
      <c r="A11" s="127" t="str">
        <f t="shared" si="0"/>
        <v>InstructionsA11</v>
      </c>
      <c r="B11" s="127" t="s">
        <v>389</v>
      </c>
      <c r="C11" s="127" t="s">
        <v>441</v>
      </c>
      <c r="D11" s="127" t="s">
        <v>442</v>
      </c>
      <c r="E11" s="223" t="s">
        <v>443</v>
      </c>
      <c r="F11" s="248" t="s">
        <v>444</v>
      </c>
      <c r="G11" s="127" t="s">
        <v>445</v>
      </c>
      <c r="H11" s="297" t="s">
        <v>446</v>
      </c>
    </row>
    <row r="12" spans="1:8" ht="40.5">
      <c r="A12" s="127" t="str">
        <f t="shared" si="0"/>
        <v>InstructionsA12</v>
      </c>
      <c r="B12" s="127" t="s">
        <v>389</v>
      </c>
      <c r="C12" s="127" t="s">
        <v>447</v>
      </c>
      <c r="D12" s="127" t="s">
        <v>448</v>
      </c>
      <c r="E12" s="245" t="s">
        <v>449</v>
      </c>
      <c r="F12" s="246" t="s">
        <v>450</v>
      </c>
      <c r="G12" s="127" t="s">
        <v>451</v>
      </c>
      <c r="H12" s="297" t="s">
        <v>452</v>
      </c>
    </row>
    <row r="13" spans="1:8" ht="58">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81">
      <c r="A15" s="127" t="str">
        <f t="shared" si="0"/>
        <v>InstructionsA15</v>
      </c>
      <c r="B15" s="127" t="s">
        <v>389</v>
      </c>
      <c r="C15" s="127" t="s">
        <v>465</v>
      </c>
      <c r="D15" s="127" t="s">
        <v>466</v>
      </c>
      <c r="E15" s="245" t="s">
        <v>467</v>
      </c>
      <c r="F15" s="246" t="s">
        <v>468</v>
      </c>
      <c r="G15" s="127" t="s">
        <v>469</v>
      </c>
      <c r="H15" s="297" t="s">
        <v>470</v>
      </c>
    </row>
    <row r="16" spans="1:8" ht="27">
      <c r="A16" s="127" t="str">
        <f t="shared" si="0"/>
        <v>InstructionsA16</v>
      </c>
      <c r="B16" s="127" t="s">
        <v>389</v>
      </c>
      <c r="C16" s="127" t="s">
        <v>471</v>
      </c>
      <c r="D16" s="127" t="s">
        <v>472</v>
      </c>
      <c r="E16" s="223" t="s">
        <v>473</v>
      </c>
      <c r="F16" s="248" t="s">
        <v>474</v>
      </c>
      <c r="G16" s="127" t="s">
        <v>475</v>
      </c>
      <c r="H16" s="297" t="s">
        <v>476</v>
      </c>
    </row>
    <row r="17" spans="1:8" ht="54">
      <c r="A17" s="127" t="str">
        <f t="shared" si="0"/>
        <v>InstructionsA17</v>
      </c>
      <c r="B17" s="127" t="s">
        <v>389</v>
      </c>
      <c r="C17" s="127" t="s">
        <v>477</v>
      </c>
      <c r="D17" s="127" t="s">
        <v>478</v>
      </c>
      <c r="E17" s="245" t="s">
        <v>479</v>
      </c>
      <c r="F17" s="246" t="s">
        <v>480</v>
      </c>
      <c r="G17" s="127" t="s">
        <v>481</v>
      </c>
      <c r="H17" s="297" t="s">
        <v>482</v>
      </c>
    </row>
    <row r="18" spans="1:8" ht="27">
      <c r="A18" s="127" t="str">
        <f>B18&amp;C18</f>
        <v>InstructionsA18</v>
      </c>
      <c r="B18" s="127" t="s">
        <v>389</v>
      </c>
      <c r="C18" s="127" t="s">
        <v>483</v>
      </c>
      <c r="D18" s="127" t="s">
        <v>484</v>
      </c>
      <c r="E18" s="127" t="s">
        <v>485</v>
      </c>
      <c r="F18" s="248" t="s">
        <v>486</v>
      </c>
      <c r="G18" s="127" t="s">
        <v>487</v>
      </c>
      <c r="H18" s="297" t="s">
        <v>488</v>
      </c>
    </row>
    <row r="19" spans="1:8" ht="40.5">
      <c r="A19" s="127" t="str">
        <f t="shared" si="0"/>
        <v>InstructionsA19</v>
      </c>
      <c r="B19" s="127" t="s">
        <v>389</v>
      </c>
      <c r="C19" s="127" t="s">
        <v>489</v>
      </c>
      <c r="D19" s="127" t="s">
        <v>490</v>
      </c>
      <c r="E19" s="245" t="s">
        <v>491</v>
      </c>
      <c r="F19" s="246" t="s">
        <v>492</v>
      </c>
      <c r="G19" s="127" t="s">
        <v>493</v>
      </c>
      <c r="H19" s="300" t="s">
        <v>494</v>
      </c>
    </row>
    <row r="20" spans="1:8" ht="28">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08">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81">
      <c r="A24" s="127" t="str">
        <f t="shared" si="0"/>
        <v>InstructionsA25</v>
      </c>
      <c r="B24" s="127" t="s">
        <v>389</v>
      </c>
      <c r="C24" s="127" t="s">
        <v>519</v>
      </c>
      <c r="D24" s="127" t="s">
        <v>520</v>
      </c>
      <c r="E24" s="245" t="s">
        <v>521</v>
      </c>
      <c r="F24" s="291" t="s">
        <v>522</v>
      </c>
      <c r="G24" s="127" t="s">
        <v>523</v>
      </c>
      <c r="H24" s="297" t="s">
        <v>524</v>
      </c>
    </row>
    <row r="25" spans="1:8" ht="216">
      <c r="A25" s="127" t="str">
        <f t="shared" si="0"/>
        <v>InstructionsA26</v>
      </c>
      <c r="B25" s="127" t="s">
        <v>389</v>
      </c>
      <c r="C25" s="127" t="s">
        <v>525</v>
      </c>
      <c r="D25" s="127" t="s">
        <v>526</v>
      </c>
      <c r="E25" s="249" t="s">
        <v>527</v>
      </c>
      <c r="F25" s="291" t="s">
        <v>528</v>
      </c>
      <c r="G25" s="127" t="s">
        <v>529</v>
      </c>
      <c r="H25" s="297" t="s">
        <v>530</v>
      </c>
    </row>
    <row r="26" spans="1:8" ht="28">
      <c r="A26" s="127" t="str">
        <f t="shared" si="0"/>
        <v>InstructionsA27</v>
      </c>
      <c r="B26" s="127" t="s">
        <v>389</v>
      </c>
      <c r="C26" s="127" t="s">
        <v>531</v>
      </c>
      <c r="D26" s="127" t="s">
        <v>532</v>
      </c>
      <c r="E26" s="245" t="s">
        <v>533</v>
      </c>
      <c r="F26" s="246" t="s">
        <v>534</v>
      </c>
      <c r="G26" s="127" t="s">
        <v>535</v>
      </c>
      <c r="H26" s="297" t="s">
        <v>536</v>
      </c>
    </row>
    <row r="27" spans="1:8" ht="364.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29.5">
      <c r="A29" s="127" t="str">
        <f t="shared" si="1"/>
        <v>InstructionsA30</v>
      </c>
      <c r="B29" s="127" t="s">
        <v>389</v>
      </c>
      <c r="C29" s="127" t="s">
        <v>549</v>
      </c>
      <c r="D29" s="127" t="s">
        <v>550</v>
      </c>
      <c r="E29" s="249" t="s">
        <v>551</v>
      </c>
      <c r="F29" s="246" t="s">
        <v>552</v>
      </c>
      <c r="G29" s="127" t="s">
        <v>553</v>
      </c>
      <c r="H29" s="297" t="s">
        <v>554</v>
      </c>
    </row>
    <row r="30" spans="1:8" ht="202.5">
      <c r="A30" s="127" t="str">
        <f t="shared" si="1"/>
        <v>InstructionsA31</v>
      </c>
      <c r="B30" s="127" t="s">
        <v>389</v>
      </c>
      <c r="C30" s="127" t="s">
        <v>555</v>
      </c>
      <c r="D30" s="127" t="s">
        <v>556</v>
      </c>
      <c r="E30" s="245" t="s">
        <v>557</v>
      </c>
      <c r="F30" s="250" t="s">
        <v>558</v>
      </c>
      <c r="G30" s="127" t="s">
        <v>559</v>
      </c>
      <c r="H30" s="297" t="s">
        <v>560</v>
      </c>
    </row>
    <row r="31" spans="1:8" ht="81">
      <c r="A31" s="127" t="str">
        <f t="shared" si="1"/>
        <v>InstructionsA32</v>
      </c>
      <c r="B31" s="127" t="s">
        <v>389</v>
      </c>
      <c r="C31" s="127" t="s">
        <v>561</v>
      </c>
      <c r="D31" s="127" t="s">
        <v>562</v>
      </c>
      <c r="E31" s="249" t="s">
        <v>563</v>
      </c>
      <c r="F31" s="250" t="s">
        <v>564</v>
      </c>
      <c r="G31" s="127" t="s">
        <v>565</v>
      </c>
      <c r="H31" s="297" t="s">
        <v>566</v>
      </c>
    </row>
    <row r="32" spans="1:8" ht="94.5">
      <c r="A32" s="127" t="str">
        <f t="shared" si="1"/>
        <v>InstructionsA33</v>
      </c>
      <c r="B32" s="127" t="s">
        <v>389</v>
      </c>
      <c r="C32" s="127" t="s">
        <v>567</v>
      </c>
      <c r="D32" s="251" t="s">
        <v>568</v>
      </c>
      <c r="E32" s="252" t="s">
        <v>569</v>
      </c>
      <c r="F32" s="253" t="s">
        <v>570</v>
      </c>
      <c r="G32" s="251" t="s">
        <v>571</v>
      </c>
      <c r="H32" s="301" t="s">
        <v>572</v>
      </c>
    </row>
    <row r="33" spans="1:8" ht="67.5">
      <c r="A33" s="127" t="str">
        <f t="shared" si="0"/>
        <v>InstructionsA35</v>
      </c>
      <c r="B33" s="127" t="s">
        <v>389</v>
      </c>
      <c r="C33" s="127" t="s">
        <v>573</v>
      </c>
      <c r="D33" s="127" t="s">
        <v>574</v>
      </c>
      <c r="E33" s="249" t="s">
        <v>575</v>
      </c>
      <c r="F33" s="250" t="s">
        <v>576</v>
      </c>
      <c r="G33" s="254" t="s">
        <v>577</v>
      </c>
      <c r="H33" s="297" t="s">
        <v>578</v>
      </c>
    </row>
    <row r="34" spans="1:8" ht="216">
      <c r="A34" s="127" t="str">
        <f t="shared" si="0"/>
        <v>InstructionsA36</v>
      </c>
      <c r="B34" s="127" t="s">
        <v>389</v>
      </c>
      <c r="C34" s="127" t="s">
        <v>579</v>
      </c>
      <c r="D34" s="127" t="s">
        <v>580</v>
      </c>
      <c r="E34" s="245" t="s">
        <v>581</v>
      </c>
      <c r="F34" s="246" t="s">
        <v>582</v>
      </c>
      <c r="G34" s="254" t="s">
        <v>583</v>
      </c>
      <c r="H34" s="297" t="s">
        <v>584</v>
      </c>
    </row>
    <row r="35" spans="1:8" ht="52">
      <c r="A35" s="127" t="str">
        <f t="shared" si="0"/>
        <v>InstructionsA37</v>
      </c>
      <c r="B35" s="127" t="s">
        <v>389</v>
      </c>
      <c r="C35" s="127" t="s">
        <v>585</v>
      </c>
      <c r="D35" s="127" t="s">
        <v>586</v>
      </c>
      <c r="E35" s="249" t="s">
        <v>587</v>
      </c>
      <c r="F35" s="291" t="s">
        <v>588</v>
      </c>
      <c r="G35" s="127" t="s">
        <v>589</v>
      </c>
      <c r="H35" s="297" t="s">
        <v>590</v>
      </c>
    </row>
    <row r="36" spans="1:8" ht="78">
      <c r="A36" s="127" t="str">
        <f t="shared" si="0"/>
        <v>InstructionsA38</v>
      </c>
      <c r="B36" s="127" t="s">
        <v>389</v>
      </c>
      <c r="C36" s="127" t="s">
        <v>591</v>
      </c>
      <c r="D36" s="127" t="s">
        <v>592</v>
      </c>
      <c r="E36" s="249" t="s">
        <v>593</v>
      </c>
      <c r="F36" s="291" t="s">
        <v>594</v>
      </c>
      <c r="G36" s="127" t="s">
        <v>595</v>
      </c>
      <c r="H36" s="297" t="s">
        <v>596</v>
      </c>
    </row>
    <row r="37" spans="1:8" ht="121.5">
      <c r="A37" s="127" t="str">
        <f t="shared" si="0"/>
        <v>InstructionsA39</v>
      </c>
      <c r="B37" s="127" t="s">
        <v>389</v>
      </c>
      <c r="C37" s="127" t="s">
        <v>597</v>
      </c>
      <c r="D37" s="127" t="s">
        <v>598</v>
      </c>
      <c r="E37" s="249" t="s">
        <v>599</v>
      </c>
      <c r="F37" s="292" t="s">
        <v>600</v>
      </c>
      <c r="G37" s="127" t="s">
        <v>601</v>
      </c>
      <c r="H37" s="297" t="s">
        <v>602</v>
      </c>
    </row>
    <row r="38" spans="1:8" ht="148.5">
      <c r="A38" s="127" t="str">
        <f t="shared" si="0"/>
        <v>InstructionsA40</v>
      </c>
      <c r="B38" s="127" t="s">
        <v>389</v>
      </c>
      <c r="C38" s="127" t="s">
        <v>603</v>
      </c>
      <c r="D38" s="251" t="s">
        <v>604</v>
      </c>
      <c r="E38" s="252" t="s">
        <v>605</v>
      </c>
      <c r="F38" s="293" t="s">
        <v>606</v>
      </c>
      <c r="G38" s="251" t="s">
        <v>607</v>
      </c>
      <c r="H38" s="297" t="s">
        <v>608</v>
      </c>
    </row>
    <row r="39" spans="1:8" ht="189">
      <c r="A39" s="127" t="str">
        <f>B39&amp;C39</f>
        <v>InstructionsA41</v>
      </c>
      <c r="B39" s="127" t="s">
        <v>389</v>
      </c>
      <c r="C39" s="127" t="s">
        <v>609</v>
      </c>
      <c r="D39" s="251" t="s">
        <v>610</v>
      </c>
      <c r="E39" s="252" t="s">
        <v>611</v>
      </c>
      <c r="F39" s="293" t="s">
        <v>612</v>
      </c>
      <c r="G39" s="255" t="s">
        <v>613</v>
      </c>
      <c r="H39" s="301" t="s">
        <v>614</v>
      </c>
    </row>
    <row r="40" spans="1:8" ht="196">
      <c r="A40" s="127" t="str">
        <f>B40&amp;C40</f>
        <v>InstructionsA42</v>
      </c>
      <c r="B40" s="127" t="s">
        <v>389</v>
      </c>
      <c r="C40" s="127" t="s">
        <v>615</v>
      </c>
      <c r="D40" s="127" t="s">
        <v>616</v>
      </c>
      <c r="E40" s="245" t="s">
        <v>617</v>
      </c>
      <c r="F40" s="291" t="s">
        <v>618</v>
      </c>
      <c r="G40" s="127" t="s">
        <v>619</v>
      </c>
      <c r="H40" s="297" t="s">
        <v>620</v>
      </c>
    </row>
    <row r="41" spans="1:8" ht="67.5">
      <c r="A41" s="127" t="str">
        <f t="shared" si="0"/>
        <v>InstructionsA43</v>
      </c>
      <c r="B41" s="127" t="s">
        <v>389</v>
      </c>
      <c r="C41" s="127" t="s">
        <v>621</v>
      </c>
      <c r="D41" s="127" t="s">
        <v>622</v>
      </c>
      <c r="E41" s="245" t="s">
        <v>623</v>
      </c>
      <c r="F41" s="291" t="s">
        <v>624</v>
      </c>
      <c r="G41" s="127" t="s">
        <v>625</v>
      </c>
      <c r="H41" s="297" t="s">
        <v>626</v>
      </c>
    </row>
    <row r="42" spans="1:8" ht="67.5">
      <c r="A42" s="127" t="str">
        <f t="shared" si="0"/>
        <v>InstructionsA45</v>
      </c>
      <c r="B42" s="127" t="s">
        <v>389</v>
      </c>
      <c r="C42" s="127" t="s">
        <v>627</v>
      </c>
      <c r="D42" s="127" t="s">
        <v>628</v>
      </c>
      <c r="E42" s="245" t="s">
        <v>629</v>
      </c>
      <c r="F42" s="246" t="s">
        <v>630</v>
      </c>
      <c r="G42" s="127" t="s">
        <v>631</v>
      </c>
      <c r="H42" s="297" t="s">
        <v>632</v>
      </c>
    </row>
    <row r="43" spans="1:8" ht="81">
      <c r="A43" s="127" t="str">
        <f t="shared" si="0"/>
        <v>InstructionsA46</v>
      </c>
      <c r="B43" s="127" t="s">
        <v>389</v>
      </c>
      <c r="C43" s="127" t="s">
        <v>633</v>
      </c>
      <c r="D43" s="127" t="s">
        <v>634</v>
      </c>
      <c r="E43" s="249" t="s">
        <v>635</v>
      </c>
      <c r="F43" s="291" t="s">
        <v>636</v>
      </c>
      <c r="G43" s="254" t="s">
        <v>637</v>
      </c>
      <c r="H43" s="297" t="s">
        <v>638</v>
      </c>
    </row>
    <row r="44" spans="1:8" ht="54">
      <c r="A44" s="127" t="str">
        <f t="shared" si="0"/>
        <v>InstructionsA48</v>
      </c>
      <c r="B44" s="237" t="s">
        <v>389</v>
      </c>
      <c r="C44" s="127" t="s">
        <v>639</v>
      </c>
      <c r="D44" s="237" t="s">
        <v>640</v>
      </c>
      <c r="E44" s="245" t="s">
        <v>641</v>
      </c>
      <c r="F44" s="246" t="s">
        <v>642</v>
      </c>
      <c r="G44" s="256" t="s">
        <v>643</v>
      </c>
      <c r="H44" s="297" t="s">
        <v>644</v>
      </c>
    </row>
    <row r="45" spans="1:8" ht="40.5">
      <c r="A45" s="127" t="str">
        <f>B45&amp;C45</f>
        <v>InstructionsA49</v>
      </c>
      <c r="B45" s="127" t="s">
        <v>389</v>
      </c>
      <c r="C45" s="127" t="s">
        <v>645</v>
      </c>
      <c r="D45" s="127" t="s">
        <v>646</v>
      </c>
      <c r="E45" s="245" t="s">
        <v>647</v>
      </c>
      <c r="F45" s="246" t="s">
        <v>648</v>
      </c>
      <c r="G45" s="127" t="s">
        <v>649</v>
      </c>
      <c r="H45" s="300" t="s">
        <v>650</v>
      </c>
    </row>
    <row r="46" spans="1:8" ht="112">
      <c r="A46" s="127" t="str">
        <f t="shared" si="0"/>
        <v>InstructionsA50</v>
      </c>
      <c r="B46" s="127" t="s">
        <v>389</v>
      </c>
      <c r="C46" s="127" t="s">
        <v>651</v>
      </c>
      <c r="D46" s="127" t="s">
        <v>652</v>
      </c>
      <c r="E46" s="294" t="s">
        <v>653</v>
      </c>
      <c r="F46" s="291" t="s">
        <v>654</v>
      </c>
      <c r="G46" s="127" t="s">
        <v>655</v>
      </c>
      <c r="H46" s="297" t="s">
        <v>656</v>
      </c>
    </row>
    <row r="47" spans="1:8" ht="56">
      <c r="A47" s="127" t="str">
        <f t="shared" si="0"/>
        <v>InstructionsA51</v>
      </c>
      <c r="B47" s="127" t="s">
        <v>389</v>
      </c>
      <c r="C47" s="127" t="s">
        <v>657</v>
      </c>
      <c r="D47" s="127" t="s">
        <v>658</v>
      </c>
      <c r="E47" s="245" t="s">
        <v>659</v>
      </c>
      <c r="F47" s="246" t="s">
        <v>660</v>
      </c>
      <c r="G47" s="127" t="s">
        <v>661</v>
      </c>
      <c r="H47" s="297" t="s">
        <v>662</v>
      </c>
    </row>
    <row r="48" spans="1:8" ht="78">
      <c r="A48" s="127" t="str">
        <f t="shared" si="0"/>
        <v>InstructionsA52</v>
      </c>
      <c r="B48" s="127" t="s">
        <v>389</v>
      </c>
      <c r="C48" s="127" t="s">
        <v>663</v>
      </c>
      <c r="D48" s="127" t="s">
        <v>664</v>
      </c>
      <c r="E48" s="245" t="s">
        <v>665</v>
      </c>
      <c r="F48" s="246" t="s">
        <v>666</v>
      </c>
      <c r="G48" s="257" t="s">
        <v>667</v>
      </c>
      <c r="H48" s="297" t="s">
        <v>668</v>
      </c>
    </row>
    <row r="49" spans="1:8" ht="94.5">
      <c r="A49" s="127" t="str">
        <f>B49&amp;C49</f>
        <v>InstructionsA53</v>
      </c>
      <c r="B49" s="127" t="s">
        <v>389</v>
      </c>
      <c r="C49" s="127" t="s">
        <v>669</v>
      </c>
      <c r="D49" s="127" t="s">
        <v>670</v>
      </c>
      <c r="E49" s="245" t="s">
        <v>671</v>
      </c>
      <c r="F49" s="246" t="s">
        <v>672</v>
      </c>
      <c r="G49" s="257" t="s">
        <v>673</v>
      </c>
      <c r="H49" s="300" t="s">
        <v>674</v>
      </c>
    </row>
    <row r="50" spans="1:8" ht="54">
      <c r="A50" s="127" t="str">
        <f>B50&amp;C50</f>
        <v>InstructionsA54</v>
      </c>
      <c r="B50" s="127" t="s">
        <v>389</v>
      </c>
      <c r="C50" s="127" t="s">
        <v>675</v>
      </c>
      <c r="D50" s="127" t="s">
        <v>676</v>
      </c>
      <c r="E50" s="245" t="s">
        <v>677</v>
      </c>
      <c r="F50" s="246" t="s">
        <v>678</v>
      </c>
      <c r="G50" s="257" t="s">
        <v>679</v>
      </c>
      <c r="H50" s="297" t="s">
        <v>680</v>
      </c>
    </row>
    <row r="51" spans="1:8" ht="29">
      <c r="A51" s="127" t="str">
        <f t="shared" si="0"/>
        <v>InstructionsA55</v>
      </c>
      <c r="B51" s="127" t="s">
        <v>389</v>
      </c>
      <c r="C51" s="127" t="s">
        <v>681</v>
      </c>
      <c r="D51" s="127" t="s">
        <v>682</v>
      </c>
      <c r="E51" s="245" t="s">
        <v>683</v>
      </c>
      <c r="F51" s="246" t="s">
        <v>684</v>
      </c>
      <c r="G51" s="257" t="s">
        <v>685</v>
      </c>
      <c r="H51" s="297" t="s">
        <v>686</v>
      </c>
    </row>
    <row r="52" spans="1:8" ht="27">
      <c r="A52" s="127" t="str">
        <f t="shared" si="0"/>
        <v>InstructionsA56</v>
      </c>
      <c r="B52" s="127" t="s">
        <v>389</v>
      </c>
      <c r="C52" s="127" t="s">
        <v>687</v>
      </c>
      <c r="D52" s="127" t="s">
        <v>688</v>
      </c>
      <c r="E52" s="245" t="s">
        <v>689</v>
      </c>
      <c r="F52" s="246" t="s">
        <v>690</v>
      </c>
      <c r="G52" s="127" t="s">
        <v>691</v>
      </c>
      <c r="H52" s="297" t="s">
        <v>692</v>
      </c>
    </row>
    <row r="53" spans="1:8" ht="40.5">
      <c r="A53" s="127" t="str">
        <f t="shared" si="0"/>
        <v>InstructionsA57</v>
      </c>
      <c r="B53" s="127" t="s">
        <v>389</v>
      </c>
      <c r="C53" s="127" t="s">
        <v>693</v>
      </c>
      <c r="D53" s="127" t="s">
        <v>694</v>
      </c>
      <c r="E53" s="245" t="s">
        <v>695</v>
      </c>
      <c r="F53" s="246" t="s">
        <v>696</v>
      </c>
      <c r="G53" s="258" t="s">
        <v>697</v>
      </c>
      <c r="H53" s="297" t="s">
        <v>698</v>
      </c>
    </row>
    <row r="54" spans="1:8" ht="270">
      <c r="A54" s="127" t="str">
        <f t="shared" si="0"/>
        <v>InstructionsA58</v>
      </c>
      <c r="B54" s="127" t="s">
        <v>389</v>
      </c>
      <c r="C54" s="127" t="s">
        <v>699</v>
      </c>
      <c r="D54" s="127" t="s">
        <v>700</v>
      </c>
      <c r="E54" s="245" t="s">
        <v>701</v>
      </c>
      <c r="F54" s="246" t="s">
        <v>702</v>
      </c>
      <c r="G54" s="257" t="s">
        <v>703</v>
      </c>
      <c r="H54" s="297" t="s">
        <v>704</v>
      </c>
    </row>
    <row r="55" spans="1:8" ht="81">
      <c r="A55" s="127" t="str">
        <f t="shared" si="0"/>
        <v>InstructionsA59</v>
      </c>
      <c r="B55" s="127" t="s">
        <v>389</v>
      </c>
      <c r="C55" s="127" t="s">
        <v>705</v>
      </c>
      <c r="D55" s="127" t="s">
        <v>706</v>
      </c>
      <c r="E55" s="245" t="s">
        <v>707</v>
      </c>
      <c r="F55" s="246" t="s">
        <v>708</v>
      </c>
      <c r="G55" s="127" t="s">
        <v>709</v>
      </c>
      <c r="H55" s="297" t="s">
        <v>710</v>
      </c>
    </row>
    <row r="56" spans="1:8" ht="121.5">
      <c r="A56" s="127" t="str">
        <f t="shared" si="0"/>
        <v>InstructionsA60</v>
      </c>
      <c r="B56" s="127" t="s">
        <v>389</v>
      </c>
      <c r="C56" s="127" t="s">
        <v>711</v>
      </c>
      <c r="D56" s="127" t="s">
        <v>712</v>
      </c>
      <c r="E56" s="245" t="s">
        <v>713</v>
      </c>
      <c r="F56" s="246" t="s">
        <v>714</v>
      </c>
      <c r="G56" s="257" t="s">
        <v>715</v>
      </c>
      <c r="H56" s="297" t="s">
        <v>716</v>
      </c>
    </row>
    <row r="57" spans="1:8" ht="135">
      <c r="A57" s="127" t="str">
        <f t="shared" si="0"/>
        <v>InstructionsA61</v>
      </c>
      <c r="B57" s="127" t="s">
        <v>389</v>
      </c>
      <c r="C57" s="127" t="s">
        <v>717</v>
      </c>
      <c r="D57" s="127" t="s">
        <v>718</v>
      </c>
      <c r="E57" s="245" t="s">
        <v>719</v>
      </c>
      <c r="F57" s="246" t="s">
        <v>720</v>
      </c>
      <c r="G57" s="257" t="s">
        <v>721</v>
      </c>
      <c r="H57" s="297" t="s">
        <v>722</v>
      </c>
    </row>
    <row r="58" spans="1:8" ht="108">
      <c r="A58" s="127" t="str">
        <f>B58&amp;C58</f>
        <v>InstructionsA62</v>
      </c>
      <c r="B58" s="127" t="s">
        <v>389</v>
      </c>
      <c r="C58" s="127" t="s">
        <v>723</v>
      </c>
      <c r="D58" s="127" t="s">
        <v>724</v>
      </c>
      <c r="E58" s="294" t="s">
        <v>725</v>
      </c>
      <c r="F58" s="291" t="s">
        <v>726</v>
      </c>
      <c r="G58" s="257" t="s">
        <v>727</v>
      </c>
      <c r="H58" s="302" t="s">
        <v>728</v>
      </c>
    </row>
    <row r="59" spans="1:8" ht="42">
      <c r="A59" s="127" t="str">
        <f t="shared" si="0"/>
        <v>InstructionsA63</v>
      </c>
      <c r="B59" s="127" t="s">
        <v>389</v>
      </c>
      <c r="C59" s="127" t="s">
        <v>729</v>
      </c>
      <c r="D59" s="127" t="s">
        <v>730</v>
      </c>
      <c r="E59" s="245" t="s">
        <v>731</v>
      </c>
      <c r="F59" s="246" t="s">
        <v>732</v>
      </c>
      <c r="G59" s="127" t="s">
        <v>733</v>
      </c>
      <c r="H59" s="297" t="s">
        <v>734</v>
      </c>
    </row>
    <row r="60" spans="1:8" ht="180">
      <c r="A60" s="127" t="str">
        <f>B60&amp;C60</f>
        <v>InstructionsA65</v>
      </c>
      <c r="B60" s="127" t="s">
        <v>389</v>
      </c>
      <c r="C60" s="127" t="s">
        <v>735</v>
      </c>
      <c r="D60" s="127" t="s">
        <v>736</v>
      </c>
      <c r="E60" s="245" t="s">
        <v>737</v>
      </c>
      <c r="F60" s="246" t="s">
        <v>738</v>
      </c>
      <c r="G60" s="127" t="s">
        <v>739</v>
      </c>
      <c r="H60" s="300" t="s">
        <v>740</v>
      </c>
    </row>
    <row r="61" spans="1:8" ht="28">
      <c r="A61" s="127" t="str">
        <f t="shared" si="0"/>
        <v>InstructionsA67</v>
      </c>
      <c r="B61" s="127" t="s">
        <v>389</v>
      </c>
      <c r="C61" s="127" t="s">
        <v>741</v>
      </c>
      <c r="D61" s="127" t="s">
        <v>742</v>
      </c>
      <c r="E61" s="245" t="s">
        <v>743</v>
      </c>
      <c r="F61" s="246" t="s">
        <v>744</v>
      </c>
      <c r="G61" s="127" t="s">
        <v>745</v>
      </c>
      <c r="H61" s="300" t="s">
        <v>746</v>
      </c>
    </row>
    <row r="62" spans="1:8" ht="216">
      <c r="A62" s="127" t="str">
        <f t="shared" si="0"/>
        <v>InstructionsA68</v>
      </c>
      <c r="B62" s="127" t="s">
        <v>389</v>
      </c>
      <c r="C62" s="127" t="s">
        <v>747</v>
      </c>
      <c r="D62" s="127" t="s">
        <v>748</v>
      </c>
      <c r="E62" s="245" t="s">
        <v>749</v>
      </c>
      <c r="F62" s="246" t="s">
        <v>750</v>
      </c>
      <c r="G62" s="257" t="s">
        <v>751</v>
      </c>
      <c r="H62" s="297" t="s">
        <v>752</v>
      </c>
    </row>
    <row r="63" spans="1:8" ht="121.5">
      <c r="A63" s="127" t="str">
        <f t="shared" si="0"/>
        <v>InstructionsA69</v>
      </c>
      <c r="B63" s="127" t="s">
        <v>389</v>
      </c>
      <c r="C63" s="127" t="s">
        <v>753</v>
      </c>
      <c r="D63" s="127" t="s">
        <v>754</v>
      </c>
      <c r="E63" s="245" t="s">
        <v>755</v>
      </c>
      <c r="F63" s="246" t="s">
        <v>756</v>
      </c>
      <c r="G63" s="257" t="s">
        <v>757</v>
      </c>
      <c r="H63" s="297" t="s">
        <v>758</v>
      </c>
    </row>
    <row r="64" spans="1:8" ht="121.5">
      <c r="A64" s="127" t="str">
        <f t="shared" si="0"/>
        <v>InstructionsA70</v>
      </c>
      <c r="B64" s="127" t="s">
        <v>389</v>
      </c>
      <c r="C64" s="127" t="s">
        <v>759</v>
      </c>
      <c r="D64" s="127" t="s">
        <v>760</v>
      </c>
      <c r="E64" s="245" t="s">
        <v>761</v>
      </c>
      <c r="F64" s="246" t="s">
        <v>762</v>
      </c>
      <c r="G64" s="257" t="s">
        <v>763</v>
      </c>
      <c r="H64" s="297" t="s">
        <v>764</v>
      </c>
    </row>
    <row r="65" spans="1:8" ht="256.5">
      <c r="A65" s="127" t="str">
        <f t="shared" si="0"/>
        <v>InstructionsA71</v>
      </c>
      <c r="B65" s="127" t="s">
        <v>389</v>
      </c>
      <c r="C65" s="127" t="s">
        <v>765</v>
      </c>
      <c r="D65" s="127" t="s">
        <v>766</v>
      </c>
      <c r="E65" s="245" t="s">
        <v>767</v>
      </c>
      <c r="F65" s="246" t="s">
        <v>768</v>
      </c>
      <c r="G65" s="257" t="s">
        <v>769</v>
      </c>
      <c r="H65" s="297" t="s">
        <v>770</v>
      </c>
    </row>
    <row r="66" spans="1:8" ht="94.5">
      <c r="A66" s="127" t="str">
        <f t="shared" si="0"/>
        <v>InstructionsA72</v>
      </c>
      <c r="B66" s="127" t="s">
        <v>389</v>
      </c>
      <c r="C66" s="127" t="s">
        <v>771</v>
      </c>
      <c r="D66" s="127" t="s">
        <v>772</v>
      </c>
      <c r="E66" s="245" t="s">
        <v>773</v>
      </c>
      <c r="F66" s="246" t="s">
        <v>774</v>
      </c>
      <c r="G66" s="257" t="s">
        <v>775</v>
      </c>
      <c r="H66" s="297" t="s">
        <v>776</v>
      </c>
    </row>
    <row r="67" spans="1:8" ht="29">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ht="13.5">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ht="13.5">
      <c r="A77" s="127" t="str">
        <f t="shared" si="4"/>
        <v>DefinitionsB11</v>
      </c>
      <c r="B77" s="127" t="s">
        <v>783</v>
      </c>
      <c r="C77" s="127" t="s">
        <v>836</v>
      </c>
      <c r="D77" s="251" t="s">
        <v>837</v>
      </c>
      <c r="E77" s="251" t="s">
        <v>838</v>
      </c>
      <c r="F77" s="260" t="s">
        <v>839</v>
      </c>
      <c r="G77" s="261" t="s">
        <v>840</v>
      </c>
      <c r="H77" s="297" t="s">
        <v>841</v>
      </c>
    </row>
    <row r="78" spans="1:8" ht="13.5">
      <c r="A78" s="127" t="str">
        <f t="shared" si="4"/>
        <v>DefinitionsB12</v>
      </c>
      <c r="B78" s="127" t="s">
        <v>783</v>
      </c>
      <c r="C78" s="127" t="s">
        <v>842</v>
      </c>
      <c r="D78" s="251" t="s">
        <v>843</v>
      </c>
      <c r="E78" s="251" t="s">
        <v>844</v>
      </c>
      <c r="F78" s="260" t="s">
        <v>845</v>
      </c>
      <c r="G78" s="262" t="s">
        <v>846</v>
      </c>
      <c r="H78" s="297" t="s">
        <v>847</v>
      </c>
    </row>
    <row r="79" spans="1:8" ht="13.5">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6">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6">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67.5">
      <c r="A89" s="127" t="str">
        <f t="shared" si="4"/>
        <v>DefinitionsC3</v>
      </c>
      <c r="B89" s="127" t="s">
        <v>783</v>
      </c>
      <c r="C89" s="127" t="s">
        <v>905</v>
      </c>
      <c r="D89" s="127" t="s">
        <v>906</v>
      </c>
      <c r="E89" s="245" t="s">
        <v>907</v>
      </c>
      <c r="F89" s="246" t="s">
        <v>908</v>
      </c>
      <c r="G89" s="127" t="s">
        <v>909</v>
      </c>
      <c r="H89" s="297" t="s">
        <v>910</v>
      </c>
    </row>
    <row r="90" spans="1:8" ht="54">
      <c r="A90" s="127" t="str">
        <f t="shared" ref="A90" si="5">B90&amp;C90</f>
        <v>DefinitionsC4</v>
      </c>
      <c r="B90" s="127" t="s">
        <v>783</v>
      </c>
      <c r="C90" s="127" t="s">
        <v>911</v>
      </c>
      <c r="D90" s="127" t="s">
        <v>912</v>
      </c>
      <c r="E90" s="249" t="s">
        <v>913</v>
      </c>
      <c r="F90" s="246" t="s">
        <v>914</v>
      </c>
      <c r="G90" s="254" t="s">
        <v>915</v>
      </c>
      <c r="H90" s="297" t="s">
        <v>916</v>
      </c>
    </row>
    <row r="91" spans="1:8" ht="175.5">
      <c r="A91" s="127" t="str">
        <f>B91&amp;C91</f>
        <v>DefinitionsC5</v>
      </c>
      <c r="B91" s="127" t="s">
        <v>783</v>
      </c>
      <c r="C91" s="127" t="s">
        <v>917</v>
      </c>
      <c r="D91" s="127" t="s">
        <v>918</v>
      </c>
      <c r="E91" s="245" t="s">
        <v>919</v>
      </c>
      <c r="F91" s="246" t="s">
        <v>920</v>
      </c>
      <c r="G91" s="127" t="s">
        <v>921</v>
      </c>
      <c r="H91" s="297" t="s">
        <v>922</v>
      </c>
    </row>
    <row r="92" spans="1:8" ht="121.5">
      <c r="A92" s="127" t="str">
        <f>B92&amp;C92</f>
        <v>DefinitionsC6</v>
      </c>
      <c r="B92" s="127" t="s">
        <v>783</v>
      </c>
      <c r="C92" s="127" t="s">
        <v>923</v>
      </c>
      <c r="D92" s="127" t="s">
        <v>924</v>
      </c>
      <c r="E92" s="245" t="s">
        <v>925</v>
      </c>
      <c r="F92" s="246" t="s">
        <v>926</v>
      </c>
      <c r="G92" s="127" t="s">
        <v>927</v>
      </c>
      <c r="H92" s="297" t="s">
        <v>928</v>
      </c>
    </row>
    <row r="93" spans="1:8" ht="124.5">
      <c r="A93" s="127" t="str">
        <f t="shared" si="4"/>
        <v>DefinitionsC7</v>
      </c>
      <c r="B93" s="127" t="s">
        <v>783</v>
      </c>
      <c r="C93" s="127" t="s">
        <v>929</v>
      </c>
      <c r="D93" s="127" t="s">
        <v>930</v>
      </c>
      <c r="E93" s="245" t="s">
        <v>931</v>
      </c>
      <c r="F93" s="246" t="s">
        <v>932</v>
      </c>
      <c r="G93" s="127" t="s">
        <v>933</v>
      </c>
      <c r="H93" s="297" t="s">
        <v>934</v>
      </c>
    </row>
    <row r="94" spans="1:8" ht="94.5">
      <c r="A94" s="127" t="str">
        <f t="shared" si="4"/>
        <v>DefinitionsC8</v>
      </c>
      <c r="B94" s="127" t="s">
        <v>783</v>
      </c>
      <c r="C94" s="127" t="s">
        <v>935</v>
      </c>
      <c r="D94" s="127" t="s">
        <v>936</v>
      </c>
      <c r="E94" s="245" t="s">
        <v>937</v>
      </c>
      <c r="F94" s="246" t="s">
        <v>938</v>
      </c>
      <c r="G94" s="127" t="s">
        <v>939</v>
      </c>
      <c r="H94" s="297" t="s">
        <v>940</v>
      </c>
    </row>
    <row r="95" spans="1:8" ht="67.5">
      <c r="A95" s="127" t="str">
        <f t="shared" si="4"/>
        <v>DefinitionsC9</v>
      </c>
      <c r="B95" s="127" t="s">
        <v>783</v>
      </c>
      <c r="C95" s="127" t="s">
        <v>941</v>
      </c>
      <c r="D95" s="127" t="s">
        <v>942</v>
      </c>
      <c r="E95" s="245" t="s">
        <v>943</v>
      </c>
      <c r="F95" s="246" t="s">
        <v>944</v>
      </c>
      <c r="G95" s="127" t="s">
        <v>945</v>
      </c>
      <c r="H95" s="297" t="s">
        <v>946</v>
      </c>
    </row>
    <row r="96" spans="1:8" ht="175.5">
      <c r="A96" s="127" t="str">
        <f t="shared" si="4"/>
        <v>DefinitionsC10</v>
      </c>
      <c r="B96" s="127" t="s">
        <v>783</v>
      </c>
      <c r="C96" s="127" t="s">
        <v>947</v>
      </c>
      <c r="D96" s="127" t="s">
        <v>948</v>
      </c>
      <c r="E96" s="245" t="s">
        <v>949</v>
      </c>
      <c r="F96" s="246" t="s">
        <v>950</v>
      </c>
      <c r="G96" s="127" t="s">
        <v>951</v>
      </c>
      <c r="H96" s="297" t="s">
        <v>952</v>
      </c>
    </row>
    <row r="97" spans="1:8" ht="41.5" customHeight="1">
      <c r="A97" s="127" t="str">
        <f t="shared" si="4"/>
        <v>DefinitionsC11</v>
      </c>
      <c r="B97" s="127" t="s">
        <v>783</v>
      </c>
      <c r="C97" s="127" t="s">
        <v>953</v>
      </c>
      <c r="D97" s="251" t="s">
        <v>954</v>
      </c>
      <c r="E97" s="252" t="s">
        <v>955</v>
      </c>
      <c r="F97" s="259" t="s">
        <v>956</v>
      </c>
      <c r="G97" s="261" t="s">
        <v>957</v>
      </c>
      <c r="H97" s="303" t="s">
        <v>958</v>
      </c>
    </row>
    <row r="98" spans="1:8" ht="41.5" customHeight="1">
      <c r="A98" s="127" t="str">
        <f t="shared" si="4"/>
        <v>DefinitionsC12</v>
      </c>
      <c r="B98" s="127" t="s">
        <v>783</v>
      </c>
      <c r="C98" s="127" t="s">
        <v>959</v>
      </c>
      <c r="D98" s="251" t="s">
        <v>960</v>
      </c>
      <c r="E98" s="252" t="s">
        <v>961</v>
      </c>
      <c r="F98" s="259" t="s">
        <v>962</v>
      </c>
      <c r="G98" s="262" t="s">
        <v>963</v>
      </c>
      <c r="H98" s="297" t="s">
        <v>964</v>
      </c>
    </row>
    <row r="99" spans="1:8" ht="121.5">
      <c r="A99" s="127" t="str">
        <f t="shared" si="4"/>
        <v>DefinitionsC13</v>
      </c>
      <c r="B99" s="127" t="s">
        <v>783</v>
      </c>
      <c r="C99" s="127" t="s">
        <v>965</v>
      </c>
      <c r="D99" s="251" t="s">
        <v>966</v>
      </c>
      <c r="E99" s="252" t="s">
        <v>967</v>
      </c>
      <c r="F99" s="260" t="s">
        <v>968</v>
      </c>
      <c r="G99" s="262" t="s">
        <v>969</v>
      </c>
      <c r="H99" s="297" t="s">
        <v>970</v>
      </c>
    </row>
    <row r="100" spans="1:8" ht="54">
      <c r="A100" s="127" t="str">
        <f>B100&amp;C100</f>
        <v>DefinitionsC14</v>
      </c>
      <c r="B100" s="127" t="s">
        <v>783</v>
      </c>
      <c r="C100" s="127" t="s">
        <v>971</v>
      </c>
      <c r="D100" s="127" t="s">
        <v>972</v>
      </c>
      <c r="E100" s="245" t="s">
        <v>973</v>
      </c>
      <c r="F100" s="246" t="s">
        <v>974</v>
      </c>
      <c r="G100" s="127" t="s">
        <v>975</v>
      </c>
      <c r="H100" s="297" t="s">
        <v>976</v>
      </c>
    </row>
    <row r="101" spans="1:8" ht="162">
      <c r="A101" s="127" t="str">
        <f t="shared" si="4"/>
        <v>DefinitionsC15</v>
      </c>
      <c r="B101" s="127" t="s">
        <v>783</v>
      </c>
      <c r="C101" s="127" t="s">
        <v>977</v>
      </c>
      <c r="D101" s="127" t="s">
        <v>978</v>
      </c>
      <c r="E101" s="249" t="s">
        <v>979</v>
      </c>
      <c r="F101" s="246" t="s">
        <v>980</v>
      </c>
      <c r="G101" s="247" t="s">
        <v>981</v>
      </c>
      <c r="H101" s="297" t="s">
        <v>982</v>
      </c>
    </row>
    <row r="102" spans="1:8" ht="67.5">
      <c r="A102" s="127" t="str">
        <f>B102&amp;C102</f>
        <v>DefinitionsC16</v>
      </c>
      <c r="B102" s="127" t="s">
        <v>783</v>
      </c>
      <c r="C102" s="127" t="s">
        <v>983</v>
      </c>
      <c r="D102" s="127" t="s">
        <v>984</v>
      </c>
      <c r="E102" s="245" t="s">
        <v>985</v>
      </c>
      <c r="F102" s="246" t="s">
        <v>986</v>
      </c>
      <c r="G102" s="127" t="s">
        <v>987</v>
      </c>
      <c r="H102" s="297" t="s">
        <v>988</v>
      </c>
    </row>
    <row r="103" spans="1:8" ht="83.5">
      <c r="A103" s="127" t="str">
        <f>B103&amp;C103</f>
        <v>DefinitionsC17</v>
      </c>
      <c r="B103" s="127" t="s">
        <v>783</v>
      </c>
      <c r="C103" s="127" t="s">
        <v>989</v>
      </c>
      <c r="D103" s="127" t="s">
        <v>990</v>
      </c>
      <c r="E103" s="245" t="s">
        <v>991</v>
      </c>
      <c r="F103" s="246" t="s">
        <v>992</v>
      </c>
      <c r="G103" s="127" t="s">
        <v>993</v>
      </c>
      <c r="H103" s="297" t="s">
        <v>994</v>
      </c>
    </row>
    <row r="104" spans="1:8" ht="229.5">
      <c r="A104" s="127" t="str">
        <f>B104&amp;C104</f>
        <v>DefinitionsC18</v>
      </c>
      <c r="B104" s="127" t="s">
        <v>783</v>
      </c>
      <c r="C104" s="127" t="s">
        <v>995</v>
      </c>
      <c r="D104" s="127" t="s">
        <v>996</v>
      </c>
      <c r="E104" s="245" t="s">
        <v>997</v>
      </c>
      <c r="F104" s="246" t="s">
        <v>998</v>
      </c>
      <c r="G104" s="127" t="s">
        <v>999</v>
      </c>
      <c r="H104" s="297" t="s">
        <v>1000</v>
      </c>
    </row>
    <row r="105" spans="1:8" ht="202.5">
      <c r="A105" s="127" t="str">
        <f>B105&amp;C105</f>
        <v>DefinitionsC19</v>
      </c>
      <c r="B105" s="127" t="s">
        <v>783</v>
      </c>
      <c r="C105" s="127" t="s">
        <v>1001</v>
      </c>
      <c r="D105" s="127" t="s">
        <v>1002</v>
      </c>
      <c r="E105" s="245" t="s">
        <v>1003</v>
      </c>
      <c r="F105" s="246" t="s">
        <v>1004</v>
      </c>
      <c r="G105" s="254" t="s">
        <v>1005</v>
      </c>
      <c r="H105" s="297" t="s">
        <v>1006</v>
      </c>
    </row>
    <row r="106" spans="1:8" ht="108">
      <c r="A106" s="127" t="str">
        <f t="shared" si="4"/>
        <v>DefinitionsC20</v>
      </c>
      <c r="B106" s="127" t="s">
        <v>783</v>
      </c>
      <c r="C106" s="127" t="s">
        <v>1007</v>
      </c>
      <c r="D106" s="251" t="s">
        <v>1008</v>
      </c>
      <c r="E106" s="252" t="s">
        <v>1009</v>
      </c>
      <c r="F106" s="260" t="s">
        <v>1010</v>
      </c>
      <c r="G106" s="261" t="s">
        <v>1011</v>
      </c>
      <c r="H106" s="297" t="s">
        <v>1012</v>
      </c>
    </row>
    <row r="107" spans="1:8" ht="84">
      <c r="A107" s="127" t="str">
        <f>B107&amp;C107</f>
        <v>DefinitionsC21</v>
      </c>
      <c r="B107" s="127" t="s">
        <v>783</v>
      </c>
      <c r="C107" s="127" t="s">
        <v>1013</v>
      </c>
      <c r="D107" s="127" t="s">
        <v>1014</v>
      </c>
      <c r="E107" s="245" t="s">
        <v>1015</v>
      </c>
      <c r="F107" s="246" t="s">
        <v>1016</v>
      </c>
      <c r="G107" s="127" t="s">
        <v>1017</v>
      </c>
      <c r="H107" s="297" t="s">
        <v>1018</v>
      </c>
    </row>
    <row r="108" spans="1:8" ht="27">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
      <c r="A112" s="127" t="str">
        <f t="shared" si="4"/>
        <v>DeclarationB4</v>
      </c>
      <c r="B112" s="127" t="s">
        <v>1019</v>
      </c>
      <c r="C112" s="127" t="s">
        <v>795</v>
      </c>
      <c r="D112" s="127" t="s">
        <v>1044</v>
      </c>
      <c r="E112" s="245" t="s">
        <v>1045</v>
      </c>
      <c r="F112" s="246" t="s">
        <v>1046</v>
      </c>
      <c r="G112" s="127" t="s">
        <v>1047</v>
      </c>
      <c r="H112" s="297" t="s">
        <v>1048</v>
      </c>
    </row>
    <row r="113" spans="1:8" ht="42">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5">
      <c r="A115" s="127" t="str">
        <f t="shared" si="4"/>
        <v>DeclarationB8</v>
      </c>
      <c r="B115" s="127" t="s">
        <v>1019</v>
      </c>
      <c r="C115" s="127" t="s">
        <v>819</v>
      </c>
      <c r="D115" s="127" t="s">
        <v>1059</v>
      </c>
      <c r="E115" s="245" t="s">
        <v>1060</v>
      </c>
      <c r="F115" s="246" t="s">
        <v>1061</v>
      </c>
      <c r="G115" s="127" t="s">
        <v>1062</v>
      </c>
      <c r="H115" s="297" t="s">
        <v>1063</v>
      </c>
    </row>
    <row r="116" spans="1:8" ht="15.5">
      <c r="A116" s="127" t="str">
        <f t="shared" si="4"/>
        <v>DeclarationB9</v>
      </c>
      <c r="B116" s="127" t="s">
        <v>1019</v>
      </c>
      <c r="C116" s="127" t="s">
        <v>825</v>
      </c>
      <c r="D116" s="127" t="s">
        <v>1064</v>
      </c>
      <c r="E116" s="245" t="s">
        <v>1065</v>
      </c>
      <c r="F116" s="246" t="s">
        <v>1066</v>
      </c>
      <c r="G116" s="127" t="s">
        <v>1067</v>
      </c>
      <c r="H116" s="297" t="s">
        <v>1068</v>
      </c>
    </row>
    <row r="117" spans="1:8">
      <c r="A117" s="127" t="str">
        <f t="shared" si="4"/>
        <v>DeclarationB10</v>
      </c>
      <c r="B117" s="127" t="s">
        <v>1019</v>
      </c>
      <c r="C117" s="127" t="s">
        <v>831</v>
      </c>
      <c r="D117" s="127" t="s">
        <v>1069</v>
      </c>
      <c r="E117" s="245" t="s">
        <v>1070</v>
      </c>
      <c r="F117" s="246" t="s">
        <v>1071</v>
      </c>
      <c r="G117" s="127" t="s">
        <v>1072</v>
      </c>
      <c r="H117" s="297" t="s">
        <v>1073</v>
      </c>
    </row>
    <row r="118" spans="1:8" ht="27">
      <c r="A118" s="127" t="str">
        <f>B118&amp;C118</f>
        <v>DeclarationB10A</v>
      </c>
      <c r="B118" s="127" t="s">
        <v>1019</v>
      </c>
      <c r="C118" s="127" t="s">
        <v>1074</v>
      </c>
      <c r="D118" s="127" t="s">
        <v>1069</v>
      </c>
      <c r="E118" s="245" t="s">
        <v>1070</v>
      </c>
      <c r="F118" s="246" t="s">
        <v>1075</v>
      </c>
      <c r="G118" s="127" t="s">
        <v>1072</v>
      </c>
      <c r="H118" s="297" t="s">
        <v>1073</v>
      </c>
    </row>
    <row r="119" spans="1:8" ht="27">
      <c r="A119" s="127" t="str">
        <f>B119&amp;C119</f>
        <v>DeclarationB10C</v>
      </c>
      <c r="B119" s="127" t="s">
        <v>1019</v>
      </c>
      <c r="C119" s="127" t="s">
        <v>1076</v>
      </c>
      <c r="D119" s="127" t="s">
        <v>1077</v>
      </c>
      <c r="E119" s="245" t="s">
        <v>1078</v>
      </c>
      <c r="F119" s="246" t="s">
        <v>1079</v>
      </c>
      <c r="G119" s="127" t="s">
        <v>1080</v>
      </c>
      <c r="H119" s="297" t="s">
        <v>1081</v>
      </c>
    </row>
    <row r="120" spans="1:8" ht="27">
      <c r="A120" s="127" t="str">
        <f>B120&amp;C120</f>
        <v>DeclarationB10B</v>
      </c>
      <c r="B120" s="127" t="s">
        <v>1019</v>
      </c>
      <c r="C120" s="127" t="s">
        <v>1082</v>
      </c>
      <c r="D120" s="127" t="s">
        <v>1083</v>
      </c>
      <c r="E120" s="245" t="s">
        <v>1084</v>
      </c>
      <c r="F120" s="246" t="s">
        <v>1085</v>
      </c>
      <c r="G120" s="127" t="s">
        <v>1086</v>
      </c>
      <c r="H120" s="297" t="s">
        <v>1087</v>
      </c>
    </row>
    <row r="121" spans="1:8" ht="27">
      <c r="A121" s="127" t="str">
        <f>B121&amp;C121</f>
        <v>DeclarationD11</v>
      </c>
      <c r="B121" s="127" t="s">
        <v>1019</v>
      </c>
      <c r="C121" s="127" t="s">
        <v>1088</v>
      </c>
      <c r="D121" s="127" t="s">
        <v>1089</v>
      </c>
      <c r="E121" s="245" t="s">
        <v>1090</v>
      </c>
      <c r="F121" s="246" t="s">
        <v>1091</v>
      </c>
      <c r="G121" s="127" t="s">
        <v>1092</v>
      </c>
      <c r="H121" s="297" t="s">
        <v>1093</v>
      </c>
    </row>
    <row r="122" spans="1:8">
      <c r="A122" s="127" t="str">
        <f t="shared" si="4"/>
        <v>DeclarationB12</v>
      </c>
      <c r="B122" s="127" t="s">
        <v>1019</v>
      </c>
      <c r="C122" s="127" t="s">
        <v>842</v>
      </c>
      <c r="D122" s="127" t="s">
        <v>1094</v>
      </c>
      <c r="E122" s="245" t="s">
        <v>1095</v>
      </c>
      <c r="F122" s="246" t="s">
        <v>1096</v>
      </c>
      <c r="G122" s="127" t="s">
        <v>1097</v>
      </c>
      <c r="H122" s="297" t="s">
        <v>1098</v>
      </c>
    </row>
    <row r="123" spans="1:8">
      <c r="A123" s="127" t="str">
        <f t="shared" si="4"/>
        <v>DeclarationB13</v>
      </c>
      <c r="B123" s="127" t="s">
        <v>1019</v>
      </c>
      <c r="C123" s="127" t="s">
        <v>848</v>
      </c>
      <c r="D123" s="127" t="s">
        <v>1099</v>
      </c>
      <c r="E123" s="245" t="s">
        <v>1100</v>
      </c>
      <c r="F123" s="246" t="s">
        <v>1101</v>
      </c>
      <c r="G123" s="127" t="s">
        <v>1102</v>
      </c>
      <c r="H123" s="297" t="s">
        <v>1103</v>
      </c>
    </row>
    <row r="124" spans="1:8">
      <c r="A124" s="127" t="str">
        <f t="shared" si="4"/>
        <v>DeclarationB14</v>
      </c>
      <c r="B124" s="127" t="s">
        <v>1019</v>
      </c>
      <c r="C124" s="127" t="s">
        <v>854</v>
      </c>
      <c r="D124" s="127" t="s">
        <v>1104</v>
      </c>
      <c r="E124" s="245" t="s">
        <v>1105</v>
      </c>
      <c r="F124" s="246" t="s">
        <v>1106</v>
      </c>
      <c r="G124" s="127" t="s">
        <v>1107</v>
      </c>
      <c r="H124" s="297" t="s">
        <v>1108</v>
      </c>
    </row>
    <row r="125" spans="1:8">
      <c r="A125" s="127" t="str">
        <f t="shared" si="4"/>
        <v>DeclarationB15</v>
      </c>
      <c r="B125" s="127" t="s">
        <v>1019</v>
      </c>
      <c r="C125" s="127" t="s">
        <v>860</v>
      </c>
      <c r="D125" s="127" t="s">
        <v>1109</v>
      </c>
      <c r="E125" s="245" t="s">
        <v>1110</v>
      </c>
      <c r="F125" s="246" t="s">
        <v>1111</v>
      </c>
      <c r="G125" s="127" t="s">
        <v>1112</v>
      </c>
      <c r="H125" s="297" t="s">
        <v>1113</v>
      </c>
    </row>
    <row r="126" spans="1:8">
      <c r="A126" s="127" t="str">
        <f t="shared" si="4"/>
        <v>DeclarationB16</v>
      </c>
      <c r="B126" s="127" t="s">
        <v>1019</v>
      </c>
      <c r="C126" s="127" t="s">
        <v>866</v>
      </c>
      <c r="D126" s="127" t="s">
        <v>1114</v>
      </c>
      <c r="E126" s="245" t="s">
        <v>1115</v>
      </c>
      <c r="F126" s="246" t="s">
        <v>1116</v>
      </c>
      <c r="G126" s="127" t="s">
        <v>1117</v>
      </c>
      <c r="H126" s="297" t="s">
        <v>1118</v>
      </c>
    </row>
    <row r="127" spans="1:8">
      <c r="A127" s="127" t="str">
        <f t="shared" si="4"/>
        <v>DeclarationB17</v>
      </c>
      <c r="B127" s="127" t="s">
        <v>1019</v>
      </c>
      <c r="C127" s="127" t="s">
        <v>869</v>
      </c>
      <c r="D127" s="127" t="s">
        <v>1119</v>
      </c>
      <c r="E127" s="245" t="s">
        <v>1120</v>
      </c>
      <c r="F127" s="246" t="s">
        <v>1121</v>
      </c>
      <c r="G127" s="127" t="s">
        <v>1122</v>
      </c>
      <c r="H127" s="297" t="s">
        <v>1123</v>
      </c>
    </row>
    <row r="128" spans="1:8">
      <c r="A128" s="127" t="str">
        <f t="shared" si="4"/>
        <v>DeclarationB18</v>
      </c>
      <c r="B128" s="127" t="s">
        <v>1019</v>
      </c>
      <c r="C128" s="127" t="s">
        <v>875</v>
      </c>
      <c r="D128" s="127" t="s">
        <v>1124</v>
      </c>
      <c r="E128" s="245" t="s">
        <v>1125</v>
      </c>
      <c r="F128" s="246" t="s">
        <v>1126</v>
      </c>
      <c r="G128" s="127" t="s">
        <v>1127</v>
      </c>
      <c r="H128" s="297" t="s">
        <v>1128</v>
      </c>
    </row>
    <row r="129" spans="1:8">
      <c r="A129" s="127" t="str">
        <f t="shared" si="4"/>
        <v>DeclarationB19</v>
      </c>
      <c r="B129" s="127" t="s">
        <v>1019</v>
      </c>
      <c r="C129" s="127" t="s">
        <v>881</v>
      </c>
      <c r="D129" s="127" t="s">
        <v>1129</v>
      </c>
      <c r="E129" s="245" t="s">
        <v>1130</v>
      </c>
      <c r="F129" s="246" t="s">
        <v>1131</v>
      </c>
      <c r="G129" s="127" t="s">
        <v>1132</v>
      </c>
      <c r="H129" s="297" t="s">
        <v>1133</v>
      </c>
    </row>
    <row r="130" spans="1:8">
      <c r="A130" s="127" t="str">
        <f t="shared" si="4"/>
        <v>DeclarationB20</v>
      </c>
      <c r="B130" s="127" t="s">
        <v>1019</v>
      </c>
      <c r="C130" s="127" t="s">
        <v>887</v>
      </c>
      <c r="D130" s="127" t="s">
        <v>1134</v>
      </c>
      <c r="E130" s="245" t="s">
        <v>1135</v>
      </c>
      <c r="F130" s="246" t="s">
        <v>1136</v>
      </c>
      <c r="G130" s="127" t="s">
        <v>1137</v>
      </c>
      <c r="H130" s="297" t="s">
        <v>1138</v>
      </c>
    </row>
    <row r="131" spans="1:8">
      <c r="A131" s="127" t="str">
        <f t="shared" si="4"/>
        <v>DeclarationB21</v>
      </c>
      <c r="B131" s="127" t="s">
        <v>1019</v>
      </c>
      <c r="C131" s="127" t="s">
        <v>893</v>
      </c>
      <c r="D131" s="127" t="s">
        <v>1139</v>
      </c>
      <c r="E131" s="245" t="s">
        <v>1140</v>
      </c>
      <c r="F131" s="246" t="s">
        <v>1141</v>
      </c>
      <c r="G131" s="127" t="s">
        <v>1142</v>
      </c>
      <c r="H131" s="297" t="s">
        <v>1143</v>
      </c>
    </row>
    <row r="132" spans="1:8">
      <c r="A132" s="127" t="str">
        <f t="shared" si="4"/>
        <v>DeclarationB22</v>
      </c>
      <c r="B132" s="127" t="s">
        <v>1019</v>
      </c>
      <c r="C132" s="127" t="s">
        <v>1144</v>
      </c>
      <c r="D132" s="127" t="s">
        <v>1145</v>
      </c>
      <c r="E132" s="245" t="s">
        <v>1146</v>
      </c>
      <c r="F132" s="246" t="s">
        <v>1147</v>
      </c>
      <c r="G132" s="127" t="s">
        <v>1148</v>
      </c>
      <c r="H132" s="297" t="s">
        <v>1149</v>
      </c>
    </row>
    <row r="133" spans="1:8" ht="27">
      <c r="A133" s="127" t="str">
        <f t="shared" si="4"/>
        <v>DeclarationB24</v>
      </c>
      <c r="B133" s="127" t="s">
        <v>1019</v>
      </c>
      <c r="C133" s="127" t="s">
        <v>1150</v>
      </c>
      <c r="D133" s="127" t="s">
        <v>1151</v>
      </c>
      <c r="E133" s="245" t="s">
        <v>1152</v>
      </c>
      <c r="F133" s="246" t="s">
        <v>1153</v>
      </c>
      <c r="G133" s="127" t="s">
        <v>1154</v>
      </c>
      <c r="H133" s="297" t="s">
        <v>1155</v>
      </c>
    </row>
    <row r="134" spans="1:8" ht="51">
      <c r="A134" s="127" t="str">
        <f>B134&amp;C134</f>
        <v>DeclarationB25</v>
      </c>
      <c r="B134" s="127" t="s">
        <v>1019</v>
      </c>
      <c r="C134" s="127" t="s">
        <v>1156</v>
      </c>
      <c r="D134" s="127" t="s">
        <v>1157</v>
      </c>
      <c r="E134" s="245" t="s">
        <v>1158</v>
      </c>
      <c r="F134" s="291" t="s">
        <v>1159</v>
      </c>
      <c r="G134" s="127" t="s">
        <v>1160</v>
      </c>
      <c r="H134" s="297" t="s">
        <v>1161</v>
      </c>
    </row>
    <row r="135" spans="1:8" ht="27">
      <c r="A135" s="127" t="str">
        <f>B135&amp;C135</f>
        <v>DeclarationB31</v>
      </c>
      <c r="B135" s="127" t="s">
        <v>1019</v>
      </c>
      <c r="C135" s="127" t="s">
        <v>1162</v>
      </c>
      <c r="D135" s="127" t="s">
        <v>1163</v>
      </c>
      <c r="E135" s="127" t="s">
        <v>1164</v>
      </c>
      <c r="F135" s="291" t="s">
        <v>1165</v>
      </c>
      <c r="G135" s="127" t="s">
        <v>1166</v>
      </c>
      <c r="H135" s="297" t="s">
        <v>1167</v>
      </c>
    </row>
    <row r="136" spans="1:8" ht="65">
      <c r="A136" s="127" t="str">
        <f t="shared" si="4"/>
        <v>DeclarationB37</v>
      </c>
      <c r="B136" s="127" t="s">
        <v>1019</v>
      </c>
      <c r="C136" s="127" t="s">
        <v>1168</v>
      </c>
      <c r="D136" s="127" t="s">
        <v>1169</v>
      </c>
      <c r="E136" s="127" t="s">
        <v>1170</v>
      </c>
      <c r="F136" s="246" t="s">
        <v>1171</v>
      </c>
      <c r="G136" s="127" t="s">
        <v>1172</v>
      </c>
      <c r="H136" s="297" t="s">
        <v>1173</v>
      </c>
    </row>
    <row r="137" spans="1:8" ht="28">
      <c r="A137" s="127" t="str">
        <f t="shared" si="4"/>
        <v>DeclarationB43</v>
      </c>
      <c r="B137" s="127" t="s">
        <v>1019</v>
      </c>
      <c r="C137" s="127" t="s">
        <v>1174</v>
      </c>
      <c r="D137" s="127" t="s">
        <v>1175</v>
      </c>
      <c r="E137" s="245" t="s">
        <v>1176</v>
      </c>
      <c r="F137" s="246" t="s">
        <v>1177</v>
      </c>
      <c r="G137" s="127" t="s">
        <v>1178</v>
      </c>
      <c r="H137" s="297" t="s">
        <v>1179</v>
      </c>
    </row>
    <row r="138" spans="1:8" ht="28">
      <c r="A138" s="127" t="str">
        <f t="shared" si="4"/>
        <v>DeclarationB49</v>
      </c>
      <c r="B138" s="127" t="s">
        <v>1019</v>
      </c>
      <c r="C138" s="127" t="s">
        <v>1180</v>
      </c>
      <c r="D138" s="127" t="s">
        <v>1181</v>
      </c>
      <c r="E138" s="245" t="s">
        <v>1182</v>
      </c>
      <c r="F138" s="291" t="s">
        <v>1183</v>
      </c>
      <c r="G138" s="127" t="s">
        <v>1184</v>
      </c>
      <c r="H138" s="297" t="s">
        <v>1185</v>
      </c>
    </row>
    <row r="139" spans="1:8" ht="42">
      <c r="A139" s="127" t="str">
        <f t="shared" si="4"/>
        <v>DeclarationB55</v>
      </c>
      <c r="B139" s="127" t="s">
        <v>1019</v>
      </c>
      <c r="C139" s="127" t="s">
        <v>1186</v>
      </c>
      <c r="D139" s="127" t="s">
        <v>1187</v>
      </c>
      <c r="E139" s="249" t="s">
        <v>1188</v>
      </c>
      <c r="F139" s="246" t="s">
        <v>1189</v>
      </c>
      <c r="G139" s="127" t="s">
        <v>1190</v>
      </c>
      <c r="H139" s="297" t="s">
        <v>1191</v>
      </c>
    </row>
    <row r="140" spans="1:8" ht="42">
      <c r="A140" s="127" t="str">
        <f t="shared" si="4"/>
        <v>DeclarationB61</v>
      </c>
      <c r="B140" s="127" t="s">
        <v>1019</v>
      </c>
      <c r="C140" s="127" t="s">
        <v>1192</v>
      </c>
      <c r="D140" s="127" t="s">
        <v>1193</v>
      </c>
      <c r="E140" s="249" t="s">
        <v>1194</v>
      </c>
      <c r="F140" s="246" t="s">
        <v>1195</v>
      </c>
      <c r="G140" s="127" t="s">
        <v>1196</v>
      </c>
      <c r="H140" s="297" t="s">
        <v>1197</v>
      </c>
    </row>
    <row r="141" spans="1:8">
      <c r="A141" s="127" t="str">
        <f t="shared" si="4"/>
        <v>DeclarationB67</v>
      </c>
      <c r="B141" s="127" t="s">
        <v>1019</v>
      </c>
      <c r="C141" s="127" t="s">
        <v>1198</v>
      </c>
      <c r="D141" s="127" t="s">
        <v>1199</v>
      </c>
      <c r="E141" s="245" t="s">
        <v>1200</v>
      </c>
      <c r="F141" s="246" t="s">
        <v>1201</v>
      </c>
      <c r="G141" s="127" t="s">
        <v>1202</v>
      </c>
      <c r="H141" s="297" t="s">
        <v>1203</v>
      </c>
    </row>
    <row r="142" spans="1:8" ht="27">
      <c r="A142" s="127" t="str">
        <f t="shared" si="4"/>
        <v>DeclarationB69</v>
      </c>
      <c r="B142" s="127" t="s">
        <v>1019</v>
      </c>
      <c r="C142" s="127" t="s">
        <v>1204</v>
      </c>
      <c r="D142" s="127" t="s">
        <v>1205</v>
      </c>
      <c r="E142" s="245" t="s">
        <v>12756</v>
      </c>
      <c r="F142" s="291" t="s">
        <v>1206</v>
      </c>
      <c r="G142" s="127" t="s">
        <v>1207</v>
      </c>
      <c r="H142" s="297" t="s">
        <v>1208</v>
      </c>
    </row>
    <row r="143" spans="1:8" ht="42">
      <c r="A143" s="127" t="str">
        <f t="shared" si="4"/>
        <v>DeclarationB71</v>
      </c>
      <c r="B143" s="127" t="s">
        <v>1019</v>
      </c>
      <c r="C143" s="127" t="s">
        <v>1209</v>
      </c>
      <c r="D143" s="127" t="s">
        <v>1210</v>
      </c>
      <c r="E143" s="245" t="s">
        <v>12757</v>
      </c>
      <c r="F143" s="246" t="s">
        <v>1211</v>
      </c>
      <c r="G143" s="127" t="s">
        <v>1212</v>
      </c>
      <c r="H143" s="297" t="s">
        <v>1213</v>
      </c>
    </row>
    <row r="144" spans="1:8" ht="52">
      <c r="A144" s="127" t="str">
        <f t="shared" ref="A144:A177" si="6">B144&amp;C144</f>
        <v>Declaration</v>
      </c>
      <c r="B144" s="127" t="s">
        <v>1019</v>
      </c>
      <c r="D144" s="127" t="s">
        <v>1214</v>
      </c>
      <c r="E144" s="245" t="s">
        <v>1215</v>
      </c>
      <c r="F144" s="266" t="s">
        <v>1216</v>
      </c>
      <c r="G144" s="127" t="s">
        <v>1217</v>
      </c>
      <c r="H144" s="297" t="s">
        <v>1218</v>
      </c>
    </row>
    <row r="145" spans="1:8" ht="56">
      <c r="A145" s="127" t="str">
        <f t="shared" si="6"/>
        <v>DeclarationB73</v>
      </c>
      <c r="B145" s="127" t="s">
        <v>1019</v>
      </c>
      <c r="C145" s="127" t="s">
        <v>1219</v>
      </c>
      <c r="D145" s="127" t="s">
        <v>1220</v>
      </c>
      <c r="E145" s="249" t="s">
        <v>1221</v>
      </c>
      <c r="F145" s="246" t="s">
        <v>1222</v>
      </c>
      <c r="G145" s="127" t="s">
        <v>1223</v>
      </c>
      <c r="H145" s="297" t="s">
        <v>1224</v>
      </c>
    </row>
    <row r="146" spans="1:8" ht="27">
      <c r="A146" s="127" t="str">
        <f t="shared" si="6"/>
        <v>DeclarationB77</v>
      </c>
      <c r="B146" s="127" t="s">
        <v>1019</v>
      </c>
      <c r="C146" s="127" t="s">
        <v>1225</v>
      </c>
      <c r="D146" s="127" t="s">
        <v>1226</v>
      </c>
      <c r="E146" s="245" t="s">
        <v>12758</v>
      </c>
      <c r="F146" s="246" t="s">
        <v>1227</v>
      </c>
      <c r="G146" s="127" t="s">
        <v>1228</v>
      </c>
      <c r="H146" s="303" t="s">
        <v>1229</v>
      </c>
    </row>
    <row r="147" spans="1:8" ht="42">
      <c r="A147" s="127" t="str">
        <f t="shared" si="6"/>
        <v>DeclarationB79</v>
      </c>
      <c r="B147" s="127" t="s">
        <v>1019</v>
      </c>
      <c r="C147" s="127" t="s">
        <v>1230</v>
      </c>
      <c r="D147" s="127" t="s">
        <v>1231</v>
      </c>
      <c r="E147" s="249" t="s">
        <v>1232</v>
      </c>
      <c r="F147" s="291" t="s">
        <v>1233</v>
      </c>
      <c r="G147" s="127" t="s">
        <v>1234</v>
      </c>
      <c r="H147" s="297" t="s">
        <v>1235</v>
      </c>
    </row>
    <row r="148" spans="1:8" ht="42">
      <c r="A148" s="127" t="str">
        <f t="shared" si="6"/>
        <v>DeclarationB81</v>
      </c>
      <c r="B148" s="127" t="s">
        <v>1019</v>
      </c>
      <c r="C148" s="127" t="s">
        <v>1236</v>
      </c>
      <c r="D148" s="127" t="s">
        <v>1237</v>
      </c>
      <c r="E148" s="245" t="s">
        <v>12759</v>
      </c>
      <c r="F148" s="246" t="s">
        <v>1238</v>
      </c>
      <c r="G148" s="127" t="s">
        <v>1239</v>
      </c>
      <c r="H148" s="297" t="s">
        <v>1240</v>
      </c>
    </row>
    <row r="149" spans="1:8" ht="27">
      <c r="A149" s="127" t="str">
        <f t="shared" si="6"/>
        <v>DeclarationB83</v>
      </c>
      <c r="B149" s="127" t="s">
        <v>1019</v>
      </c>
      <c r="C149" s="127" t="s">
        <v>1241</v>
      </c>
      <c r="D149" s="127" t="s">
        <v>1242</v>
      </c>
      <c r="E149" s="245" t="s">
        <v>1243</v>
      </c>
      <c r="F149" s="246" t="s">
        <v>1244</v>
      </c>
      <c r="G149" s="127" t="s">
        <v>1245</v>
      </c>
      <c r="H149" s="303" t="s">
        <v>1246</v>
      </c>
    </row>
    <row r="150" spans="1:8">
      <c r="A150" s="127" t="str">
        <f t="shared" si="6"/>
        <v>DeclarationD25</v>
      </c>
      <c r="B150" s="127" t="s">
        <v>1019</v>
      </c>
      <c r="C150" s="127" t="s">
        <v>1247</v>
      </c>
      <c r="D150" s="127" t="s">
        <v>1248</v>
      </c>
      <c r="E150" s="245" t="s">
        <v>1249</v>
      </c>
      <c r="F150" s="246" t="s">
        <v>1249</v>
      </c>
      <c r="G150" s="127" t="s">
        <v>1250</v>
      </c>
      <c r="H150" s="297" t="s">
        <v>1251</v>
      </c>
    </row>
    <row r="151" spans="1:8">
      <c r="A151" s="127" t="str">
        <f t="shared" si="6"/>
        <v>DeclarationB68</v>
      </c>
      <c r="B151" s="127" t="s">
        <v>1019</v>
      </c>
      <c r="C151" s="127" t="s">
        <v>1252</v>
      </c>
      <c r="D151" s="127" t="s">
        <v>1253</v>
      </c>
      <c r="E151" s="245" t="s">
        <v>1254</v>
      </c>
      <c r="F151" s="246" t="s">
        <v>1255</v>
      </c>
      <c r="G151" s="127" t="s">
        <v>1256</v>
      </c>
      <c r="H151" s="297" t="s">
        <v>1253</v>
      </c>
    </row>
    <row r="152" spans="1:8">
      <c r="A152" s="127" t="str">
        <f t="shared" si="6"/>
        <v>DeclarationG25</v>
      </c>
      <c r="B152" s="127" t="s">
        <v>1019</v>
      </c>
      <c r="C152" s="127" t="s">
        <v>1257</v>
      </c>
      <c r="D152" s="127" t="s">
        <v>1258</v>
      </c>
      <c r="E152" s="245" t="s">
        <v>1259</v>
      </c>
      <c r="F152" s="246" t="s">
        <v>1260</v>
      </c>
      <c r="G152" s="127" t="s">
        <v>1261</v>
      </c>
      <c r="H152" s="297" t="s">
        <v>1262</v>
      </c>
    </row>
    <row r="153" spans="1:8">
      <c r="A153" s="127" t="str">
        <f t="shared" si="6"/>
        <v>DeclarationB26</v>
      </c>
      <c r="B153" s="127" t="s">
        <v>1019</v>
      </c>
      <c r="C153" s="127" t="s">
        <v>1263</v>
      </c>
      <c r="D153" s="127" t="s">
        <v>44</v>
      </c>
      <c r="E153" s="245" t="s">
        <v>1264</v>
      </c>
      <c r="F153" s="246" t="s">
        <v>1265</v>
      </c>
      <c r="G153" s="127" t="s">
        <v>1266</v>
      </c>
      <c r="H153" s="297" t="s">
        <v>44</v>
      </c>
    </row>
    <row r="154" spans="1:8">
      <c r="A154" s="127" t="str">
        <f t="shared" si="6"/>
        <v>DeclarationB27</v>
      </c>
      <c r="B154" s="127" t="s">
        <v>1019</v>
      </c>
      <c r="C154" s="127" t="s">
        <v>1267</v>
      </c>
      <c r="D154" s="127" t="s">
        <v>45</v>
      </c>
      <c r="E154" s="245" t="s">
        <v>12732</v>
      </c>
      <c r="F154" s="267" t="s">
        <v>1268</v>
      </c>
      <c r="G154" t="s">
        <v>12731</v>
      </c>
      <c r="H154" s="297" t="s">
        <v>45</v>
      </c>
    </row>
    <row r="155" spans="1:8">
      <c r="A155" s="127" t="str">
        <f t="shared" si="6"/>
        <v>DeclarationB28</v>
      </c>
      <c r="B155" s="127" t="s">
        <v>1019</v>
      </c>
      <c r="C155" s="127" t="s">
        <v>1269</v>
      </c>
      <c r="G155"/>
      <c r="H155" s="297"/>
    </row>
    <row r="156" spans="1:8">
      <c r="A156" s="127" t="str">
        <f t="shared" si="6"/>
        <v>DeclarationB29</v>
      </c>
      <c r="B156" s="127" t="s">
        <v>1019</v>
      </c>
      <c r="C156" s="127" t="s">
        <v>1270</v>
      </c>
      <c r="G156"/>
      <c r="H156" s="297"/>
    </row>
    <row r="157" spans="1:8">
      <c r="A157" s="127" t="str">
        <f t="shared" si="6"/>
        <v>DeclarationB32</v>
      </c>
      <c r="B157" s="127" t="s">
        <v>1019</v>
      </c>
      <c r="C157" s="127" t="s">
        <v>1271</v>
      </c>
      <c r="D157" s="127" t="s">
        <v>44</v>
      </c>
      <c r="E157" s="245" t="s">
        <v>1264</v>
      </c>
      <c r="F157" s="246" t="s">
        <v>1265</v>
      </c>
      <c r="G157" s="127" t="s">
        <v>1266</v>
      </c>
      <c r="H157" s="297" t="s">
        <v>44</v>
      </c>
    </row>
    <row r="158" spans="1:8">
      <c r="A158" s="127" t="str">
        <f t="shared" si="6"/>
        <v>DeclarationB33</v>
      </c>
      <c r="B158" s="127" t="s">
        <v>1019</v>
      </c>
      <c r="C158" s="127" t="s">
        <v>1272</v>
      </c>
      <c r="D158" s="127" t="s">
        <v>45</v>
      </c>
      <c r="E158" s="245" t="s">
        <v>12732</v>
      </c>
      <c r="F158" s="267" t="s">
        <v>1268</v>
      </c>
      <c r="G158" t="s">
        <v>12731</v>
      </c>
      <c r="H158" s="297" t="s">
        <v>45</v>
      </c>
    </row>
    <row r="159" spans="1:8">
      <c r="A159" s="127" t="str">
        <f t="shared" si="6"/>
        <v>DeclarationB34</v>
      </c>
      <c r="B159" s="127" t="s">
        <v>1019</v>
      </c>
      <c r="C159" s="127" t="s">
        <v>1273</v>
      </c>
      <c r="G159"/>
      <c r="H159" s="297"/>
    </row>
    <row r="160" spans="1:8">
      <c r="A160" s="127" t="str">
        <f t="shared" si="6"/>
        <v>DeclarationB35</v>
      </c>
      <c r="B160" s="127" t="s">
        <v>1019</v>
      </c>
      <c r="C160" s="127" t="s">
        <v>1274</v>
      </c>
      <c r="G160"/>
      <c r="H160" s="297"/>
    </row>
    <row r="161" spans="1:8">
      <c r="A161" s="127" t="str">
        <f t="shared" ref="A161:A164" si="7">B161&amp;C161</f>
        <v>DeclarationB38</v>
      </c>
      <c r="B161" s="127" t="s">
        <v>1019</v>
      </c>
      <c r="C161" s="127" t="s">
        <v>1275</v>
      </c>
      <c r="D161" s="127" t="s">
        <v>44</v>
      </c>
      <c r="E161" s="245" t="s">
        <v>1264</v>
      </c>
      <c r="F161" s="246" t="s">
        <v>1265</v>
      </c>
      <c r="G161" s="127" t="s">
        <v>1266</v>
      </c>
      <c r="H161" s="297" t="s">
        <v>44</v>
      </c>
    </row>
    <row r="162" spans="1:8">
      <c r="A162" s="127" t="str">
        <f t="shared" si="7"/>
        <v>DeclarationB39</v>
      </c>
      <c r="B162" s="127" t="s">
        <v>1019</v>
      </c>
      <c r="C162" s="127" t="s">
        <v>1276</v>
      </c>
      <c r="D162" s="127" t="s">
        <v>45</v>
      </c>
      <c r="E162" s="245" t="s">
        <v>12732</v>
      </c>
      <c r="F162" s="267" t="s">
        <v>1268</v>
      </c>
      <c r="G162" t="s">
        <v>12731</v>
      </c>
      <c r="H162" s="297" t="s">
        <v>45</v>
      </c>
    </row>
    <row r="163" spans="1:8">
      <c r="A163" s="127" t="str">
        <f t="shared" si="7"/>
        <v>DeclarationB40</v>
      </c>
      <c r="B163" s="127" t="s">
        <v>1019</v>
      </c>
      <c r="C163" s="127" t="s">
        <v>1277</v>
      </c>
      <c r="G163"/>
      <c r="H163" s="297"/>
    </row>
    <row r="164" spans="1:8">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c r="A166" s="127" t="str">
        <f t="shared" si="6"/>
        <v>DeclarationB86</v>
      </c>
      <c r="B166" s="127" t="s">
        <v>1019</v>
      </c>
      <c r="C166" s="127" t="s">
        <v>1285</v>
      </c>
      <c r="D166" s="127" t="s">
        <v>26</v>
      </c>
      <c r="E166" s="245" t="s">
        <v>1286</v>
      </c>
      <c r="F166" s="246" t="s">
        <v>1287</v>
      </c>
      <c r="G166" s="127" t="s">
        <v>1288</v>
      </c>
      <c r="H166" s="297" t="s">
        <v>1289</v>
      </c>
    </row>
    <row r="167" spans="1:8">
      <c r="A167" s="127" t="str">
        <f t="shared" si="6"/>
        <v>DeclarationB87</v>
      </c>
      <c r="B167" s="127" t="s">
        <v>1019</v>
      </c>
      <c r="C167" s="127" t="s">
        <v>1290</v>
      </c>
      <c r="D167" s="127" t="s">
        <v>23</v>
      </c>
      <c r="E167" s="245" t="s">
        <v>1291</v>
      </c>
      <c r="F167" s="246" t="s">
        <v>1292</v>
      </c>
      <c r="G167" s="127" t="s">
        <v>1293</v>
      </c>
      <c r="H167" s="297" t="s">
        <v>23</v>
      </c>
    </row>
    <row r="168" spans="1:8">
      <c r="A168" s="127" t="str">
        <f t="shared" si="6"/>
        <v>DeclarationB88</v>
      </c>
      <c r="B168" s="127" t="s">
        <v>1019</v>
      </c>
      <c r="C168" s="127" t="s">
        <v>1294</v>
      </c>
      <c r="D168" s="127" t="s">
        <v>27</v>
      </c>
      <c r="E168" s="245" t="s">
        <v>1295</v>
      </c>
      <c r="F168" s="246" t="s">
        <v>1296</v>
      </c>
      <c r="G168" s="127" t="s">
        <v>1297</v>
      </c>
      <c r="H168" s="297" t="s">
        <v>1298</v>
      </c>
    </row>
    <row r="169" spans="1:8" ht="13.5">
      <c r="A169" s="127" t="str">
        <f t="shared" si="6"/>
        <v>DeclarationB89</v>
      </c>
      <c r="B169" s="127" t="s">
        <v>1019</v>
      </c>
      <c r="C169" s="127" t="s">
        <v>1299</v>
      </c>
      <c r="D169" s="268">
        <v>1</v>
      </c>
      <c r="E169" s="268">
        <v>1</v>
      </c>
      <c r="F169" s="269">
        <v>1</v>
      </c>
      <c r="G169" s="268">
        <v>1</v>
      </c>
      <c r="H169" s="297" t="s">
        <v>1300</v>
      </c>
    </row>
    <row r="170" spans="1:8">
      <c r="A170" s="127" t="str">
        <f t="shared" si="6"/>
        <v>DeclarationB90</v>
      </c>
      <c r="B170" s="127" t="s">
        <v>1019</v>
      </c>
      <c r="C170" s="127" t="s">
        <v>1301</v>
      </c>
      <c r="D170" s="270" t="s">
        <v>30</v>
      </c>
      <c r="E170" s="271" t="s">
        <v>1302</v>
      </c>
      <c r="F170" s="295" t="s">
        <v>1303</v>
      </c>
      <c r="G170" s="272" t="s">
        <v>1304</v>
      </c>
      <c r="H170" s="299" t="s">
        <v>1305</v>
      </c>
    </row>
    <row r="171" spans="1:8">
      <c r="A171" s="127" t="str">
        <f t="shared" si="6"/>
        <v>DeclarationB91</v>
      </c>
      <c r="B171" s="127" t="s">
        <v>1019</v>
      </c>
      <c r="C171" s="127" t="s">
        <v>1306</v>
      </c>
      <c r="D171" s="270" t="s">
        <v>31</v>
      </c>
      <c r="E171" s="271" t="s">
        <v>1307</v>
      </c>
      <c r="F171" s="295" t="s">
        <v>1308</v>
      </c>
      <c r="G171" s="272" t="s">
        <v>1309</v>
      </c>
      <c r="H171" s="299" t="s">
        <v>1310</v>
      </c>
    </row>
    <row r="172" spans="1:8">
      <c r="A172" s="127" t="str">
        <f t="shared" si="6"/>
        <v>DeclarationB92</v>
      </c>
      <c r="B172" s="127" t="s">
        <v>1019</v>
      </c>
      <c r="C172" s="127" t="s">
        <v>1311</v>
      </c>
      <c r="D172" s="270" t="s">
        <v>32</v>
      </c>
      <c r="E172" s="271" t="s">
        <v>1312</v>
      </c>
      <c r="F172" s="295" t="s">
        <v>1313</v>
      </c>
      <c r="G172" s="272" t="s">
        <v>1314</v>
      </c>
      <c r="H172" s="299" t="s">
        <v>1315</v>
      </c>
    </row>
    <row r="173" spans="1:8">
      <c r="A173" s="127" t="str">
        <f t="shared" si="6"/>
        <v>DeclarationB93</v>
      </c>
      <c r="B173" s="127" t="s">
        <v>1019</v>
      </c>
      <c r="C173" s="127" t="s">
        <v>1316</v>
      </c>
      <c r="D173" s="270" t="s">
        <v>33</v>
      </c>
      <c r="E173" s="271" t="s">
        <v>1317</v>
      </c>
      <c r="F173" s="295" t="s">
        <v>1318</v>
      </c>
      <c r="G173" s="272" t="s">
        <v>1319</v>
      </c>
      <c r="H173" s="299" t="s">
        <v>1320</v>
      </c>
    </row>
    <row r="174" spans="1:8">
      <c r="A174" s="127" t="str">
        <f t="shared" si="6"/>
        <v>DeclarationB94</v>
      </c>
      <c r="B174" s="127" t="s">
        <v>1019</v>
      </c>
      <c r="C174" s="127" t="s">
        <v>1321</v>
      </c>
      <c r="D174" s="127" t="s">
        <v>34</v>
      </c>
      <c r="E174" s="245" t="s">
        <v>1322</v>
      </c>
      <c r="F174" s="246" t="s">
        <v>1323</v>
      </c>
      <c r="G174" s="127" t="s">
        <v>1324</v>
      </c>
      <c r="H174" s="297" t="s">
        <v>1325</v>
      </c>
    </row>
    <row r="175" spans="1:8" ht="14.5">
      <c r="A175" s="127" t="str">
        <f t="shared" si="6"/>
        <v>DeclarationB95</v>
      </c>
      <c r="B175" s="127" t="s">
        <v>1019</v>
      </c>
      <c r="C175" s="127" t="s">
        <v>1326</v>
      </c>
      <c r="D175" s="273" t="s">
        <v>1327</v>
      </c>
      <c r="E175" s="274" t="s">
        <v>1328</v>
      </c>
      <c r="F175" s="291" t="s">
        <v>1329</v>
      </c>
      <c r="G175" s="275" t="s">
        <v>1330</v>
      </c>
      <c r="H175" s="297" t="s">
        <v>1331</v>
      </c>
    </row>
    <row r="176" spans="1:8" ht="14.5">
      <c r="A176" s="127" t="str">
        <f t="shared" si="6"/>
        <v>DeclarationB96</v>
      </c>
      <c r="B176" s="127" t="s">
        <v>1019</v>
      </c>
      <c r="C176" s="127" t="s">
        <v>1332</v>
      </c>
      <c r="D176" s="273" t="s">
        <v>1333</v>
      </c>
      <c r="E176" s="265" t="s">
        <v>1334</v>
      </c>
      <c r="F176" s="291" t="s">
        <v>1335</v>
      </c>
      <c r="G176" s="276" t="s">
        <v>1336</v>
      </c>
      <c r="H176" s="297" t="s">
        <v>1337</v>
      </c>
    </row>
    <row r="177" spans="1:8">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7">
      <c r="A179" s="127" t="str">
        <f t="shared" si="8"/>
        <v>Smelter Look-upA4</v>
      </c>
      <c r="B179" s="127" t="s">
        <v>1340</v>
      </c>
      <c r="C179" s="127" t="s">
        <v>1346</v>
      </c>
      <c r="D179" s="127" t="s">
        <v>1347</v>
      </c>
      <c r="E179" s="278"/>
      <c r="F179" s="246" t="s">
        <v>1348</v>
      </c>
      <c r="G179" s="127" t="s">
        <v>1349</v>
      </c>
      <c r="H179" s="297" t="s">
        <v>1350</v>
      </c>
    </row>
    <row r="180" spans="1:8" ht="27">
      <c r="A180" s="127" t="str">
        <f t="shared" si="8"/>
        <v>Smelter Look-upB4</v>
      </c>
      <c r="B180" s="127" t="s">
        <v>1340</v>
      </c>
      <c r="C180" s="127" t="s">
        <v>795</v>
      </c>
      <c r="D180" s="127" t="s">
        <v>1351</v>
      </c>
      <c r="E180" s="294" t="s">
        <v>1352</v>
      </c>
      <c r="F180" s="291" t="s">
        <v>1353</v>
      </c>
      <c r="G180" s="127" t="s">
        <v>1354</v>
      </c>
      <c r="H180" s="297" t="s">
        <v>1355</v>
      </c>
    </row>
    <row r="181" spans="1:8" ht="27">
      <c r="A181" s="127" t="str">
        <f t="shared" si="8"/>
        <v>Smelter Look-up</v>
      </c>
      <c r="B181" s="127" t="s">
        <v>1340</v>
      </c>
      <c r="D181" s="127" t="s">
        <v>1356</v>
      </c>
      <c r="E181" s="278"/>
      <c r="F181" s="246" t="s">
        <v>1357</v>
      </c>
      <c r="G181" s="127" t="s">
        <v>1358</v>
      </c>
      <c r="H181" s="297" t="s">
        <v>1359</v>
      </c>
    </row>
    <row r="182" spans="1:8" ht="27">
      <c r="A182" s="127" t="str">
        <f t="shared" si="8"/>
        <v>Smelter Look-upC4</v>
      </c>
      <c r="B182" s="127" t="s">
        <v>1340</v>
      </c>
      <c r="C182" s="127" t="s">
        <v>911</v>
      </c>
      <c r="D182" s="127" t="s">
        <v>1360</v>
      </c>
      <c r="E182" s="278" t="s">
        <v>1361</v>
      </c>
      <c r="F182" s="246" t="s">
        <v>1362</v>
      </c>
      <c r="G182" s="127" t="s">
        <v>1363</v>
      </c>
      <c r="H182" s="297" t="s">
        <v>1364</v>
      </c>
    </row>
    <row r="183" spans="1:8" ht="27">
      <c r="A183" s="127" t="str">
        <f t="shared" si="8"/>
        <v>Smelter Look-upD4</v>
      </c>
      <c r="B183" s="127" t="s">
        <v>1340</v>
      </c>
      <c r="C183" s="127" t="s">
        <v>1365</v>
      </c>
      <c r="D183" s="127" t="s">
        <v>1366</v>
      </c>
      <c r="E183" s="278"/>
      <c r="F183" s="246" t="s">
        <v>1367</v>
      </c>
      <c r="G183" s="127" t="s">
        <v>1368</v>
      </c>
      <c r="H183" s="297" t="s">
        <v>1369</v>
      </c>
    </row>
    <row r="184" spans="1:8" ht="27">
      <c r="A184" s="127" t="str">
        <f t="shared" si="8"/>
        <v>Smelter Look-upE4</v>
      </c>
      <c r="B184" s="127" t="s">
        <v>1340</v>
      </c>
      <c r="C184" s="127" t="s">
        <v>1370</v>
      </c>
      <c r="D184" s="127" t="s">
        <v>1371</v>
      </c>
      <c r="E184" s="294" t="s">
        <v>1372</v>
      </c>
      <c r="F184" s="291" t="s">
        <v>1373</v>
      </c>
      <c r="G184" s="127" t="s">
        <v>1374</v>
      </c>
      <c r="H184" s="297" t="s">
        <v>1375</v>
      </c>
    </row>
    <row r="185" spans="1:8" ht="27">
      <c r="A185" s="127" t="str">
        <f t="shared" si="8"/>
        <v>Smelter Look-upF4</v>
      </c>
      <c r="B185" s="127" t="s">
        <v>1340</v>
      </c>
      <c r="C185" s="127" t="s">
        <v>1376</v>
      </c>
      <c r="D185" s="127" t="s">
        <v>1377</v>
      </c>
      <c r="E185" s="245" t="s">
        <v>1378</v>
      </c>
      <c r="F185" s="246" t="s">
        <v>1379</v>
      </c>
      <c r="G185" s="127" t="s">
        <v>1380</v>
      </c>
      <c r="H185" s="297" t="s">
        <v>1381</v>
      </c>
    </row>
    <row r="186" spans="1:8" ht="27">
      <c r="A186" s="127" t="str">
        <f t="shared" si="8"/>
        <v>Smelter Look-upG4</v>
      </c>
      <c r="B186" s="127" t="s">
        <v>1340</v>
      </c>
      <c r="C186" s="127" t="s">
        <v>1382</v>
      </c>
      <c r="D186" s="127" t="s">
        <v>1383</v>
      </c>
      <c r="E186" s="245" t="s">
        <v>1384</v>
      </c>
      <c r="F186" s="246" t="s">
        <v>1385</v>
      </c>
      <c r="G186" s="127" t="s">
        <v>1386</v>
      </c>
      <c r="H186" s="297" t="s">
        <v>1387</v>
      </c>
    </row>
    <row r="187" spans="1:8" ht="27">
      <c r="A187" s="127" t="str">
        <f t="shared" si="8"/>
        <v>Smelter Look-upH4</v>
      </c>
      <c r="B187" s="127" t="s">
        <v>1340</v>
      </c>
      <c r="C187" s="127" t="s">
        <v>1388</v>
      </c>
      <c r="D187" s="127" t="s">
        <v>1389</v>
      </c>
      <c r="E187" s="245" t="s">
        <v>1390</v>
      </c>
      <c r="F187" s="246" t="s">
        <v>1391</v>
      </c>
      <c r="G187" s="127" t="s">
        <v>1392</v>
      </c>
      <c r="H187" s="297" t="s">
        <v>1393</v>
      </c>
    </row>
    <row r="188" spans="1:8" ht="27">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c r="A191" s="127" t="str">
        <f t="shared" si="8"/>
        <v>Smelter ListC4</v>
      </c>
      <c r="B191" s="127" t="s">
        <v>1400</v>
      </c>
      <c r="C191" s="127" t="s">
        <v>911</v>
      </c>
      <c r="D191" s="127" t="s">
        <v>1351</v>
      </c>
      <c r="E191" s="294" t="s">
        <v>1352</v>
      </c>
      <c r="F191" s="291" t="s">
        <v>1353</v>
      </c>
      <c r="G191" s="127" t="s">
        <v>1354</v>
      </c>
      <c r="H191" s="297" t="s">
        <v>1355</v>
      </c>
    </row>
    <row r="192" spans="1:8" ht="26">
      <c r="A192" s="127" t="str">
        <f t="shared" si="8"/>
        <v>Smelter ListD4</v>
      </c>
      <c r="B192" s="127" t="s">
        <v>1400</v>
      </c>
      <c r="C192" s="127" t="s">
        <v>1365</v>
      </c>
      <c r="D192" s="279" t="s">
        <v>1411</v>
      </c>
      <c r="E192" s="294" t="s">
        <v>1412</v>
      </c>
      <c r="F192" s="291" t="s">
        <v>1413</v>
      </c>
      <c r="G192" s="279" t="s">
        <v>1414</v>
      </c>
      <c r="H192" s="297" t="s">
        <v>1415</v>
      </c>
    </row>
    <row r="193" spans="1:8" ht="15.5">
      <c r="A193" s="127" t="str">
        <f t="shared" si="8"/>
        <v>Smelter ListE4</v>
      </c>
      <c r="B193" s="127" t="s">
        <v>1400</v>
      </c>
      <c r="C193" s="127" t="s">
        <v>1370</v>
      </c>
      <c r="D193" s="127" t="s">
        <v>1416</v>
      </c>
      <c r="E193" s="245" t="s">
        <v>1417</v>
      </c>
      <c r="F193" s="246" t="s">
        <v>1418</v>
      </c>
      <c r="G193" s="127" t="s">
        <v>1419</v>
      </c>
      <c r="H193" s="297" t="s">
        <v>1420</v>
      </c>
    </row>
    <row r="194" spans="1:8">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c r="A199" s="127" t="str">
        <f t="shared" si="8"/>
        <v>Smelter ListM4</v>
      </c>
      <c r="B199" s="127" t="s">
        <v>1400</v>
      </c>
      <c r="C199" s="127" t="s">
        <v>1434</v>
      </c>
      <c r="D199" s="127" t="s">
        <v>1435</v>
      </c>
      <c r="E199" s="245" t="s">
        <v>1436</v>
      </c>
      <c r="F199" s="246" t="s">
        <v>1437</v>
      </c>
      <c r="G199" s="127" t="s">
        <v>1438</v>
      </c>
      <c r="H199" s="297" t="s">
        <v>1439</v>
      </c>
    </row>
    <row r="200" spans="1:8" ht="28">
      <c r="A200" s="127" t="str">
        <f t="shared" si="8"/>
        <v>Smelter ListN4</v>
      </c>
      <c r="B200" s="127" t="s">
        <v>1400</v>
      </c>
      <c r="C200" s="127" t="s">
        <v>1440</v>
      </c>
      <c r="D200" s="127" t="s">
        <v>1441</v>
      </c>
      <c r="E200" s="245" t="s">
        <v>1442</v>
      </c>
      <c r="F200" s="246" t="s">
        <v>1443</v>
      </c>
      <c r="G200" s="127" t="s">
        <v>1444</v>
      </c>
      <c r="H200" s="297" t="s">
        <v>1445</v>
      </c>
    </row>
    <row r="201" spans="1:8" ht="28">
      <c r="A201" s="127" t="str">
        <f t="shared" si="8"/>
        <v>Smelter ListO4</v>
      </c>
      <c r="B201" s="127" t="s">
        <v>1400</v>
      </c>
      <c r="C201" s="127" t="s">
        <v>1446</v>
      </c>
      <c r="D201" s="127" t="s">
        <v>1447</v>
      </c>
      <c r="E201" s="245" t="s">
        <v>1448</v>
      </c>
      <c r="F201" s="246" t="s">
        <v>1449</v>
      </c>
      <c r="G201" s="127" t="s">
        <v>1450</v>
      </c>
      <c r="H201" s="297" t="s">
        <v>1451</v>
      </c>
    </row>
    <row r="202" spans="1:8" ht="27">
      <c r="A202" s="127" t="str">
        <f t="shared" si="8"/>
        <v>Smelter ListP4</v>
      </c>
      <c r="B202" s="127" t="s">
        <v>1400</v>
      </c>
      <c r="C202" s="127" t="s">
        <v>1452</v>
      </c>
      <c r="D202" s="127" t="s">
        <v>1453</v>
      </c>
      <c r="E202" s="245" t="s">
        <v>1454</v>
      </c>
      <c r="F202" s="246" t="s">
        <v>1455</v>
      </c>
      <c r="G202" s="127" t="s">
        <v>1456</v>
      </c>
      <c r="H202" s="297" t="s">
        <v>1457</v>
      </c>
    </row>
    <row r="203" spans="1:8">
      <c r="A203" s="127" t="str">
        <f t="shared" si="8"/>
        <v>Smelter ListQ4</v>
      </c>
      <c r="B203" s="127" t="s">
        <v>1400</v>
      </c>
      <c r="C203" s="127" t="s">
        <v>1458</v>
      </c>
      <c r="D203" s="127" t="s">
        <v>1258</v>
      </c>
      <c r="E203" s="245" t="s">
        <v>1259</v>
      </c>
      <c r="F203" s="246" t="s">
        <v>1260</v>
      </c>
      <c r="G203" s="127" t="s">
        <v>1261</v>
      </c>
      <c r="H203" s="297" t="s">
        <v>1262</v>
      </c>
    </row>
    <row r="204" spans="1:8" ht="27">
      <c r="A204" s="127" t="str">
        <f t="shared" si="8"/>
        <v>Smelter ListJ2</v>
      </c>
      <c r="B204" s="127" t="s">
        <v>1400</v>
      </c>
      <c r="C204" s="127" t="s">
        <v>1459</v>
      </c>
      <c r="D204" s="127" t="s">
        <v>1460</v>
      </c>
      <c r="E204" s="245" t="s">
        <v>1461</v>
      </c>
      <c r="F204" s="246" t="s">
        <v>1462</v>
      </c>
      <c r="G204" s="127" t="s">
        <v>1463</v>
      </c>
      <c r="H204" s="297" t="s">
        <v>1464</v>
      </c>
    </row>
    <row r="205" spans="1:8" ht="26">
      <c r="A205" s="127" t="str">
        <f t="shared" si="8"/>
        <v>Smelter ListB2</v>
      </c>
      <c r="B205" s="127" t="s">
        <v>1400</v>
      </c>
      <c r="C205" s="127" t="s">
        <v>784</v>
      </c>
      <c r="D205" s="280" t="s">
        <v>1465</v>
      </c>
      <c r="E205" s="245" t="s">
        <v>1466</v>
      </c>
      <c r="F205" s="246" t="s">
        <v>1467</v>
      </c>
      <c r="G205" s="280" t="s">
        <v>1468</v>
      </c>
      <c r="H205" s="297" t="s">
        <v>1469</v>
      </c>
    </row>
    <row r="206" spans="1:8" ht="378">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c r="A208" s="127" t="str">
        <f t="shared" si="8"/>
        <v>Smelter ListG4</v>
      </c>
      <c r="B208" s="127" t="s">
        <v>1400</v>
      </c>
      <c r="C208" s="127" t="s">
        <v>1382</v>
      </c>
      <c r="D208" s="127" t="s">
        <v>1377</v>
      </c>
      <c r="E208" s="245" t="s">
        <v>1378</v>
      </c>
      <c r="F208" s="246" t="s">
        <v>1379</v>
      </c>
      <c r="G208" s="127" t="s">
        <v>1479</v>
      </c>
      <c r="H208" s="297" t="s">
        <v>1381</v>
      </c>
    </row>
    <row r="209" spans="1:8">
      <c r="A209" s="127" t="str">
        <f t="shared" si="8"/>
        <v>Smelter ListAH5</v>
      </c>
      <c r="B209" s="127" t="s">
        <v>1400</v>
      </c>
      <c r="C209" s="127" t="s">
        <v>1480</v>
      </c>
      <c r="D209" s="127" t="s">
        <v>26</v>
      </c>
      <c r="E209" s="245" t="s">
        <v>1286</v>
      </c>
      <c r="F209" s="246" t="s">
        <v>1287</v>
      </c>
      <c r="G209" s="127" t="s">
        <v>1288</v>
      </c>
      <c r="H209" s="297" t="s">
        <v>1289</v>
      </c>
    </row>
    <row r="210" spans="1:8">
      <c r="A210" s="127" t="str">
        <f t="shared" si="8"/>
        <v>Smelter ListAH6</v>
      </c>
      <c r="B210" s="127" t="s">
        <v>1400</v>
      </c>
      <c r="C210" s="127" t="s">
        <v>1481</v>
      </c>
      <c r="D210" s="127" t="s">
        <v>23</v>
      </c>
      <c r="E210" s="245" t="s">
        <v>1291</v>
      </c>
      <c r="F210" s="246" t="s">
        <v>1292</v>
      </c>
      <c r="G210" s="127" t="s">
        <v>1293</v>
      </c>
      <c r="H210" s="297" t="s">
        <v>23</v>
      </c>
    </row>
    <row r="211" spans="1:8">
      <c r="A211" s="127" t="str">
        <f t="shared" si="8"/>
        <v>Smelter ListAH7</v>
      </c>
      <c r="B211" s="127" t="s">
        <v>1400</v>
      </c>
      <c r="C211" s="127" t="s">
        <v>1482</v>
      </c>
      <c r="D211" s="127" t="s">
        <v>27</v>
      </c>
      <c r="E211" s="245" t="s">
        <v>1295</v>
      </c>
      <c r="F211" s="246" t="s">
        <v>1296</v>
      </c>
      <c r="G211" s="127" t="s">
        <v>1297</v>
      </c>
      <c r="H211" s="297" t="s">
        <v>1298</v>
      </c>
    </row>
    <row r="212" spans="1:8" ht="40.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7">
      <c r="A223" s="127" t="str">
        <f t="shared" si="8"/>
        <v>CheckerJ4</v>
      </c>
      <c r="B223" s="127" t="s">
        <v>1483</v>
      </c>
      <c r="C223" s="127" t="s">
        <v>1421</v>
      </c>
      <c r="D223" s="127" t="s">
        <v>1532</v>
      </c>
      <c r="E223" s="245" t="s">
        <v>1533</v>
      </c>
      <c r="F223" s="246" t="s">
        <v>1534</v>
      </c>
      <c r="G223" s="127" t="s">
        <v>1535</v>
      </c>
      <c r="H223" s="297" t="s">
        <v>1536</v>
      </c>
    </row>
    <row r="224" spans="1:8" ht="27">
      <c r="A224" s="127" t="str">
        <f t="shared" si="8"/>
        <v>CheckerJ5</v>
      </c>
      <c r="B224" s="127" t="s">
        <v>1483</v>
      </c>
      <c r="C224" s="127" t="s">
        <v>1537</v>
      </c>
      <c r="D224" s="127" t="s">
        <v>1538</v>
      </c>
      <c r="E224" s="245" t="s">
        <v>1539</v>
      </c>
      <c r="F224" s="246" t="s">
        <v>1540</v>
      </c>
      <c r="G224" s="127" t="s">
        <v>1541</v>
      </c>
      <c r="H224" s="297" t="s">
        <v>1542</v>
      </c>
    </row>
    <row r="225" spans="1:8" ht="27">
      <c r="A225" s="127" t="str">
        <f t="shared" si="8"/>
        <v>CheckerJ6</v>
      </c>
      <c r="B225" s="127" t="s">
        <v>1483</v>
      </c>
      <c r="C225" s="127" t="s">
        <v>1543</v>
      </c>
      <c r="D225" s="127" t="s">
        <v>1544</v>
      </c>
      <c r="E225" s="245" t="s">
        <v>1545</v>
      </c>
      <c r="F225" s="246" t="s">
        <v>1546</v>
      </c>
      <c r="G225" s="127" t="s">
        <v>1547</v>
      </c>
      <c r="H225" s="297" t="s">
        <v>1548</v>
      </c>
    </row>
    <row r="226" spans="1:8">
      <c r="A226" s="127" t="str">
        <f t="shared" si="8"/>
        <v>CheckerJ7</v>
      </c>
      <c r="B226" s="127" t="s">
        <v>1483</v>
      </c>
      <c r="C226" s="127" t="s">
        <v>1549</v>
      </c>
      <c r="D226" s="127" t="s">
        <v>1550</v>
      </c>
      <c r="E226" s="245" t="s">
        <v>1551</v>
      </c>
      <c r="F226" s="246" t="s">
        <v>1552</v>
      </c>
      <c r="G226" s="127" t="s">
        <v>1553</v>
      </c>
      <c r="H226" s="297" t="s">
        <v>1554</v>
      </c>
    </row>
    <row r="227" spans="1:8" ht="28">
      <c r="A227" s="127" t="str">
        <f t="shared" si="8"/>
        <v>CheckerJ8</v>
      </c>
      <c r="B227" s="127" t="s">
        <v>1483</v>
      </c>
      <c r="C227" s="127" t="s">
        <v>1555</v>
      </c>
      <c r="D227" s="127" t="s">
        <v>1556</v>
      </c>
      <c r="E227" s="245" t="s">
        <v>1557</v>
      </c>
      <c r="F227" s="246" t="s">
        <v>1558</v>
      </c>
      <c r="G227" s="127" t="s">
        <v>1559</v>
      </c>
      <c r="H227" s="297" t="s">
        <v>1560</v>
      </c>
    </row>
    <row r="228" spans="1:8" ht="27">
      <c r="A228" s="127" t="str">
        <f t="shared" si="8"/>
        <v>CheckerJ9</v>
      </c>
      <c r="B228" s="127" t="s">
        <v>1483</v>
      </c>
      <c r="C228" s="127" t="s">
        <v>1561</v>
      </c>
      <c r="D228" s="127" t="s">
        <v>1562</v>
      </c>
      <c r="E228" s="245" t="s">
        <v>1563</v>
      </c>
      <c r="F228" s="246" t="s">
        <v>1564</v>
      </c>
      <c r="G228" s="127" t="s">
        <v>1565</v>
      </c>
      <c r="H228" s="297" t="s">
        <v>1566</v>
      </c>
    </row>
    <row r="229" spans="1:8" ht="28">
      <c r="A229" s="127" t="str">
        <f t="shared" si="8"/>
        <v>CheckerJ10</v>
      </c>
      <c r="B229" s="127" t="s">
        <v>1483</v>
      </c>
      <c r="C229" s="127" t="s">
        <v>1567</v>
      </c>
      <c r="D229" s="127" t="s">
        <v>1568</v>
      </c>
      <c r="E229" s="245" t="s">
        <v>1569</v>
      </c>
      <c r="F229" s="246" t="s">
        <v>1570</v>
      </c>
      <c r="G229" s="257" t="s">
        <v>1571</v>
      </c>
      <c r="H229" s="297" t="s">
        <v>1572</v>
      </c>
    </row>
    <row r="230" spans="1:8" ht="28">
      <c r="A230" s="127" t="str">
        <f t="shared" si="8"/>
        <v>CheckerJ11</v>
      </c>
      <c r="B230" s="127" t="s">
        <v>1483</v>
      </c>
      <c r="C230" s="127" t="s">
        <v>1573</v>
      </c>
      <c r="D230" s="127" t="s">
        <v>1574</v>
      </c>
      <c r="E230" s="245" t="s">
        <v>1575</v>
      </c>
      <c r="F230" s="246" t="s">
        <v>1576</v>
      </c>
      <c r="G230" s="257" t="s">
        <v>1577</v>
      </c>
      <c r="H230" s="297" t="s">
        <v>1578</v>
      </c>
    </row>
    <row r="231" spans="1:8" ht="29">
      <c r="A231" s="127" t="str">
        <f t="shared" si="8"/>
        <v>CheckerJ12</v>
      </c>
      <c r="B231" s="127" t="s">
        <v>1483</v>
      </c>
      <c r="C231" s="127" t="s">
        <v>1579</v>
      </c>
      <c r="D231" s="127" t="s">
        <v>1580</v>
      </c>
      <c r="E231" s="245" t="s">
        <v>1581</v>
      </c>
      <c r="F231" s="246" t="s">
        <v>1582</v>
      </c>
      <c r="G231" s="257" t="s">
        <v>1583</v>
      </c>
      <c r="H231" s="297" t="s">
        <v>1584</v>
      </c>
    </row>
    <row r="232" spans="1:8" ht="27">
      <c r="A232" s="127" t="str">
        <f t="shared" si="8"/>
        <v>CheckerJ13</v>
      </c>
      <c r="B232" s="127" t="s">
        <v>1483</v>
      </c>
      <c r="C232" s="127" t="s">
        <v>1585</v>
      </c>
      <c r="D232" s="127" t="s">
        <v>1586</v>
      </c>
      <c r="E232" s="245" t="s">
        <v>1587</v>
      </c>
      <c r="F232" s="246" t="s">
        <v>1588</v>
      </c>
      <c r="G232" s="127" t="s">
        <v>1589</v>
      </c>
      <c r="H232" s="297" t="s">
        <v>1590</v>
      </c>
    </row>
    <row r="233" spans="1:8" ht="29">
      <c r="A233" s="127" t="str">
        <f t="shared" si="8"/>
        <v>CheckerJ15</v>
      </c>
      <c r="B233" s="127" t="s">
        <v>1483</v>
      </c>
      <c r="C233" s="127" t="s">
        <v>1591</v>
      </c>
      <c r="D233" s="251" t="s">
        <v>1592</v>
      </c>
      <c r="E233" s="252" t="s">
        <v>1593</v>
      </c>
      <c r="F233" s="259" t="s">
        <v>1594</v>
      </c>
      <c r="G233" s="257" t="s">
        <v>1595</v>
      </c>
      <c r="H233" s="297" t="s">
        <v>1596</v>
      </c>
    </row>
    <row r="234" spans="1:8" ht="29">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
      <c r="A237" s="127" t="str">
        <f t="shared" si="8"/>
        <v>CheckerJ20</v>
      </c>
      <c r="B237" s="127" t="s">
        <v>1483</v>
      </c>
      <c r="C237" s="127" t="s">
        <v>1605</v>
      </c>
      <c r="D237" s="251" t="s">
        <v>1606</v>
      </c>
      <c r="E237" s="252" t="s">
        <v>1607</v>
      </c>
      <c r="F237" s="259" t="s">
        <v>1608</v>
      </c>
      <c r="G237" s="264" t="s">
        <v>1609</v>
      </c>
      <c r="H237" s="297" t="s">
        <v>1610</v>
      </c>
    </row>
    <row r="238" spans="1:8" ht="42">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4">
      <c r="A240" s="127" t="str">
        <f t="shared" si="9"/>
        <v>CheckerJ23</v>
      </c>
      <c r="B240" s="127" t="s">
        <v>1483</v>
      </c>
      <c r="C240" s="127" t="s">
        <v>1618</v>
      </c>
      <c r="D240" s="251" t="s">
        <v>1619</v>
      </c>
      <c r="E240" s="252" t="s">
        <v>1620</v>
      </c>
      <c r="F240" s="259" t="s">
        <v>1621</v>
      </c>
      <c r="G240" s="258" t="s">
        <v>1622</v>
      </c>
      <c r="H240" s="297" t="s">
        <v>1623</v>
      </c>
    </row>
    <row r="241" spans="1:8" ht="54">
      <c r="A241" s="127" t="str">
        <f t="shared" si="9"/>
        <v>CheckerJ24</v>
      </c>
      <c r="B241" s="127" t="s">
        <v>1483</v>
      </c>
      <c r="C241" s="127" t="s">
        <v>1624</v>
      </c>
      <c r="D241" s="251" t="s">
        <v>1625</v>
      </c>
      <c r="E241" s="252" t="s">
        <v>1626</v>
      </c>
      <c r="F241" s="259" t="s">
        <v>1627</v>
      </c>
      <c r="G241" s="257" t="s">
        <v>1628</v>
      </c>
      <c r="H241" s="297" t="s">
        <v>1629</v>
      </c>
    </row>
    <row r="242" spans="1:8" ht="54">
      <c r="A242" s="127" t="str">
        <f t="shared" si="9"/>
        <v>CheckerJ28</v>
      </c>
      <c r="B242" s="127" t="s">
        <v>1483</v>
      </c>
      <c r="C242" s="127" t="s">
        <v>1630</v>
      </c>
      <c r="D242" s="251" t="s">
        <v>1631</v>
      </c>
      <c r="E242" s="252" t="s">
        <v>1632</v>
      </c>
      <c r="F242" s="259" t="s">
        <v>1633</v>
      </c>
      <c r="G242" s="257" t="s">
        <v>1634</v>
      </c>
      <c r="H242" s="297" t="s">
        <v>1635</v>
      </c>
    </row>
    <row r="243" spans="1:8" ht="54">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29">
      <c r="A246" s="127" t="str">
        <f t="shared" si="9"/>
        <v>CheckerJ33</v>
      </c>
      <c r="B246" s="127" t="s">
        <v>1483</v>
      </c>
      <c r="C246" s="127" t="s">
        <v>1643</v>
      </c>
      <c r="D246" s="127" t="s">
        <v>1644</v>
      </c>
      <c r="E246" s="245" t="s">
        <v>1645</v>
      </c>
      <c r="F246" s="246" t="s">
        <v>1646</v>
      </c>
      <c r="G246" s="257" t="s">
        <v>1647</v>
      </c>
      <c r="H246" s="297" t="s">
        <v>1648</v>
      </c>
    </row>
    <row r="247" spans="1:8" ht="29">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2">
      <c r="A250" s="127" t="str">
        <f t="shared" si="9"/>
        <v>CheckerJ38</v>
      </c>
      <c r="B250" s="127" t="s">
        <v>1483</v>
      </c>
      <c r="C250" s="127" t="s">
        <v>1656</v>
      </c>
      <c r="D250" s="127" t="s">
        <v>1657</v>
      </c>
      <c r="E250" s="245" t="s">
        <v>1658</v>
      </c>
      <c r="F250" s="246" t="s">
        <v>1659</v>
      </c>
      <c r="G250" s="257" t="s">
        <v>1660</v>
      </c>
      <c r="H250" s="297" t="s">
        <v>1661</v>
      </c>
    </row>
    <row r="251" spans="1:8" ht="42">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4">
      <c r="A254" s="127" t="str">
        <f t="shared" si="9"/>
        <v>CheckerJ43</v>
      </c>
      <c r="B254" s="127" t="s">
        <v>1483</v>
      </c>
      <c r="C254" s="127" t="s">
        <v>1669</v>
      </c>
      <c r="D254" s="251" t="s">
        <v>1670</v>
      </c>
      <c r="E254" s="252" t="s">
        <v>1671</v>
      </c>
      <c r="F254" s="259" t="s">
        <v>1672</v>
      </c>
      <c r="G254" s="264" t="s">
        <v>1673</v>
      </c>
      <c r="H254" s="297" t="s">
        <v>1674</v>
      </c>
    </row>
    <row r="255" spans="1:8" ht="34">
      <c r="A255" s="127" t="str">
        <f t="shared" si="9"/>
        <v>CheckerJ44</v>
      </c>
      <c r="B255" s="127" t="s">
        <v>1483</v>
      </c>
      <c r="C255" s="127" t="s">
        <v>1675</v>
      </c>
      <c r="D255" s="251" t="s">
        <v>1676</v>
      </c>
      <c r="E255" s="252" t="s">
        <v>1677</v>
      </c>
      <c r="F255" s="259" t="s">
        <v>1678</v>
      </c>
      <c r="G255" s="264" t="s">
        <v>1679</v>
      </c>
      <c r="H255" s="297" t="s">
        <v>1680</v>
      </c>
    </row>
    <row r="256" spans="1:8" ht="80.5" customHeight="1">
      <c r="A256" s="127" t="str">
        <f t="shared" si="9"/>
        <v>CheckerJ52</v>
      </c>
      <c r="B256" s="127" t="s">
        <v>1483</v>
      </c>
      <c r="C256" s="127" t="s">
        <v>1721</v>
      </c>
      <c r="D256" s="251" t="s">
        <v>1682</v>
      </c>
      <c r="E256" s="252" t="s">
        <v>1683</v>
      </c>
      <c r="F256" s="259" t="s">
        <v>1684</v>
      </c>
      <c r="G256" s="257" t="s">
        <v>1685</v>
      </c>
      <c r="H256" s="297" t="s">
        <v>1686</v>
      </c>
    </row>
    <row r="257" spans="1:8" ht="80.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42">
      <c r="A258" s="127" t="str">
        <f t="shared" si="9"/>
        <v>CheckerJ49</v>
      </c>
      <c r="B258" s="127" t="s">
        <v>1483</v>
      </c>
      <c r="C258" s="127" t="s">
        <v>1710</v>
      </c>
      <c r="D258" s="251" t="s">
        <v>1694</v>
      </c>
      <c r="E258" s="252" t="s">
        <v>1695</v>
      </c>
      <c r="F258" s="259" t="s">
        <v>1696</v>
      </c>
      <c r="G258" s="282" t="s">
        <v>1697</v>
      </c>
      <c r="H258" s="297" t="s">
        <v>1698</v>
      </c>
    </row>
    <row r="259" spans="1:8" ht="34">
      <c r="A259" s="127" t="str">
        <f t="shared" si="9"/>
        <v>CheckerJ48</v>
      </c>
      <c r="B259" s="127" t="s">
        <v>1483</v>
      </c>
      <c r="C259" s="127" t="s">
        <v>1699</v>
      </c>
      <c r="D259" s="127" t="s">
        <v>1700</v>
      </c>
      <c r="E259" s="249" t="s">
        <v>1701</v>
      </c>
      <c r="F259" s="246" t="s">
        <v>1702</v>
      </c>
      <c r="G259" s="247" t="s">
        <v>1703</v>
      </c>
      <c r="H259" s="297" t="s">
        <v>1704</v>
      </c>
    </row>
    <row r="260" spans="1:8" ht="51">
      <c r="A260" s="127" t="str">
        <f>B260&amp;C260</f>
        <v>CheckerJ50</v>
      </c>
      <c r="B260" s="127" t="s">
        <v>1483</v>
      </c>
      <c r="C260" s="127" t="s">
        <v>1693</v>
      </c>
      <c r="D260" s="127" t="s">
        <v>1705</v>
      </c>
      <c r="E260" s="249" t="s">
        <v>1706</v>
      </c>
      <c r="F260" s="283" t="s">
        <v>1707</v>
      </c>
      <c r="G260" s="254" t="s">
        <v>1708</v>
      </c>
      <c r="H260" s="297" t="s">
        <v>1709</v>
      </c>
    </row>
    <row r="261" spans="1:8" ht="42">
      <c r="A261" s="127" t="str">
        <f t="shared" si="9"/>
        <v>CheckerJ54</v>
      </c>
      <c r="B261" s="127" t="s">
        <v>1483</v>
      </c>
      <c r="C261" s="127" t="s">
        <v>1687</v>
      </c>
      <c r="D261" s="251" t="s">
        <v>12734</v>
      </c>
      <c r="E261" s="252" t="s">
        <v>12735</v>
      </c>
      <c r="F261" s="259" t="s">
        <v>12736</v>
      </c>
      <c r="G261" s="282" t="s">
        <v>12737</v>
      </c>
      <c r="H261" s="297" t="s">
        <v>12738</v>
      </c>
    </row>
    <row r="262" spans="1:8" ht="42" hidden="1">
      <c r="A262" s="127" t="str">
        <f t="shared" si="9"/>
        <v>Checker</v>
      </c>
      <c r="B262" s="127" t="s">
        <v>1483</v>
      </c>
      <c r="D262" s="127" t="s">
        <v>1711</v>
      </c>
      <c r="E262" s="245" t="s">
        <v>1712</v>
      </c>
      <c r="F262" s="246" t="s">
        <v>1713</v>
      </c>
      <c r="G262" s="127" t="s">
        <v>1714</v>
      </c>
      <c r="H262" s="297" t="s">
        <v>1715</v>
      </c>
    </row>
    <row r="263" spans="1:8" ht="54"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34">
      <c r="A265" s="127" t="str">
        <f t="shared" si="9"/>
        <v>CheckerJ55</v>
      </c>
      <c r="B265" s="127" t="s">
        <v>1483</v>
      </c>
      <c r="C265" s="127" t="s">
        <v>12733</v>
      </c>
      <c r="D265" s="127" t="s">
        <v>12739</v>
      </c>
      <c r="E265" s="249" t="s">
        <v>12740</v>
      </c>
      <c r="F265" s="246" t="s">
        <v>12741</v>
      </c>
      <c r="G265" s="254" t="s">
        <v>12742</v>
      </c>
      <c r="H265" s="297" t="s">
        <v>12743</v>
      </c>
    </row>
    <row r="266" spans="1:8" ht="42.65" customHeight="1">
      <c r="A266" s="127" t="str">
        <f t="shared" si="9"/>
        <v>CheckerJ57</v>
      </c>
      <c r="B266" s="127" t="s">
        <v>1483</v>
      </c>
      <c r="C266" s="127" t="s">
        <v>12794</v>
      </c>
      <c r="D266" s="127" t="s">
        <v>12748</v>
      </c>
      <c r="E266" s="245" t="s">
        <v>12744</v>
      </c>
      <c r="F266" s="246" t="s">
        <v>12745</v>
      </c>
      <c r="G266" s="127" t="s">
        <v>12746</v>
      </c>
      <c r="H266" s="297" t="s">
        <v>12747</v>
      </c>
    </row>
    <row r="267" spans="1:8" ht="28">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34">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34">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40.5">
      <c r="A277" s="127" t="str">
        <f t="shared" ref="A277:A282" si="11">B277&amp;C277</f>
        <v>CheckerL57</v>
      </c>
      <c r="B277" s="127" t="s">
        <v>1483</v>
      </c>
      <c r="C277" s="127" t="s">
        <v>1745</v>
      </c>
      <c r="D277" s="127" t="s">
        <v>1746</v>
      </c>
      <c r="E277" s="245" t="s">
        <v>1741</v>
      </c>
      <c r="F277" s="287" t="s">
        <v>1742</v>
      </c>
      <c r="G277" s="127" t="s">
        <v>1747</v>
      </c>
      <c r="H277" s="297" t="s">
        <v>1748</v>
      </c>
    </row>
    <row r="278" spans="1:8" ht="28">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7">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1">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c r="A287" s="127" t="s">
        <v>1258</v>
      </c>
      <c r="D287" s="127" t="s">
        <v>1778</v>
      </c>
      <c r="E287" s="245" t="s">
        <v>1779</v>
      </c>
      <c r="F287" s="246" t="s">
        <v>1780</v>
      </c>
      <c r="G287" s="128" t="s">
        <v>1781</v>
      </c>
      <c r="H287" s="297" t="s">
        <v>1782</v>
      </c>
    </row>
    <row r="288" spans="1:8" ht="67.5">
      <c r="A288" s="127" t="s">
        <v>1258</v>
      </c>
      <c r="D288" s="127" t="s">
        <v>1783</v>
      </c>
      <c r="E288" s="245" t="s">
        <v>1784</v>
      </c>
      <c r="F288" s="246" t="s">
        <v>1785</v>
      </c>
      <c r="G288" s="128" t="s">
        <v>1786</v>
      </c>
      <c r="H288" s="297" t="s">
        <v>1787</v>
      </c>
    </row>
    <row r="289" spans="1:8">
      <c r="A289" s="127" t="s">
        <v>1258</v>
      </c>
      <c r="D289" s="127" t="s">
        <v>1788</v>
      </c>
      <c r="E289" s="245" t="s">
        <v>1789</v>
      </c>
      <c r="F289" s="246" t="s">
        <v>1790</v>
      </c>
      <c r="G289" s="128" t="s">
        <v>1791</v>
      </c>
      <c r="H289" s="297" t="s">
        <v>1792</v>
      </c>
    </row>
    <row r="290" spans="1:8" ht="28">
      <c r="A290" s="127" t="s">
        <v>1258</v>
      </c>
      <c r="D290" s="127" t="s">
        <v>1793</v>
      </c>
      <c r="E290" s="245" t="s">
        <v>1794</v>
      </c>
      <c r="F290" s="246" t="s">
        <v>1795</v>
      </c>
      <c r="G290" s="128" t="s">
        <v>1796</v>
      </c>
      <c r="H290" s="297" t="s">
        <v>1797</v>
      </c>
    </row>
    <row r="291" spans="1:8" ht="54">
      <c r="A291" s="127" t="s">
        <v>1258</v>
      </c>
      <c r="D291" s="127" t="s">
        <v>1798</v>
      </c>
      <c r="E291" s="245" t="s">
        <v>1799</v>
      </c>
      <c r="F291" s="246" t="s">
        <v>1800</v>
      </c>
      <c r="G291" s="128" t="s">
        <v>1801</v>
      </c>
      <c r="H291" s="297"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0A7352D1-D07A-47F4-97F9-7BF5BB3F9292}"/>
    </customSheetView>
    <customSheetView guid="{4BDF1A28-30D5-449D-B20E-D6C97EF9FAE1}" showAutoFilter="1">
      <selection activeCell="C174" sqref="C174"/>
      <pageMargins left="0" right="0" top="0" bottom="0" header="0" footer="0"/>
      <pageSetup paperSize="9" orientation="portrait"/>
      <autoFilter ref="B1:N1" xr:uid="{5C0278F2-ED90-4D13-9158-EF5A04BF3C3C}"/>
    </customSheetView>
  </customSheetViews>
  <phoneticPr fontId="85"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Bill Barry</cp:lastModifiedBy>
  <cp:revision/>
  <dcterms:created xsi:type="dcterms:W3CDTF">2010-06-21T21:00:23Z</dcterms:created>
  <dcterms:modified xsi:type="dcterms:W3CDTF">2024-03-05T17:51:58Z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